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500" activeTab="0"/>
  </bookViews>
  <sheets>
    <sheet name="Lista" sheetId="1" r:id="rId1"/>
    <sheet name="Tabella_pivot" sheetId="2" r:id="rId2"/>
  </sheets>
  <definedNames>
    <definedName name="_xlnm.Print_Area" localSheetId="0">'Lista'!$A$1:$M$311</definedName>
  </definedNames>
  <calcPr fullCalcOnLoad="1"/>
  <pivotCaches>
    <pivotCache cacheId="1" r:id="rId3"/>
  </pivotCaches>
</workbook>
</file>

<file path=xl/sharedStrings.xml><?xml version="1.0" encoding="utf-8"?>
<sst xmlns="http://schemas.openxmlformats.org/spreadsheetml/2006/main" count="1265" uniqueCount="628">
  <si>
    <t>n. Cap.</t>
  </si>
  <si>
    <t>den. Cap.</t>
  </si>
  <si>
    <t>Tipo</t>
  </si>
  <si>
    <t>DEBITORE</t>
  </si>
  <si>
    <t>RAGIONE DEL CREDITO</t>
  </si>
  <si>
    <t>mensile con IVA se dovuta</t>
  </si>
  <si>
    <t>annuale imponibile</t>
  </si>
  <si>
    <t>iva 22%</t>
  </si>
  <si>
    <t>totale</t>
  </si>
  <si>
    <t>Note</t>
  </si>
  <si>
    <t>Canoni di concessioni per il godimento di beni del patrimonio indisponibile</t>
  </si>
  <si>
    <t>CANONI  DI IMMOBILI - PER SERVIZIO PUBBLICO  DI DISTRIBUZIONE ENERGIA   -   GRUPPO ENEL                                                                                                                                                                                     SOMME DA ACCERTARE IN ENTRATA CAP.12188</t>
  </si>
  <si>
    <t>ENEL DISTRIBUZIONE S.P.A. PUGLIA E BASILICATA              Via Crisanzio, 42 - 70122 BARI                                            P. IVA  05779711000</t>
  </si>
  <si>
    <t>Suolo mq 39
Piazza Di Vagno per cabina di
trasformazione</t>
  </si>
  <si>
    <t>ENEL DISTRIBUZIONE S.P.A. PUGLIA E BASILICATA Via Crisanzio, 42 - 70122 BARI P. IVA 05779711000 Contr.20/12/65 x anni 9
D.C.C. n.757 del 23/07/65</t>
  </si>
  <si>
    <t>Suolo mq 39
C.so Cavour per cabina di
trasformazione adiac.Camera
di Commercio</t>
  </si>
  <si>
    <t>Suolo mq 50
P.zza Umberto Bari-Carbonara
per cabina di trasformazione</t>
  </si>
  <si>
    <t>ENEL DISTRIBUZIONE S.P.A. PUGLIA E BASILICATA Via Crisanzio, 42 - 70122 BARI P. IVA 05779711000
D.C.C. n.913/30.11.68 Durata anni 9 dal verbale di Consegna</t>
  </si>
  <si>
    <t>Sottosuolo mq 180
Nuova cabina satellitare
Poggiofranco
Via O. Flacco/Pansini</t>
  </si>
  <si>
    <t>ENEL DISTRIBUZIONE S.P.A. PUGLIA E BASILICATA Via Crisanzio, 42 - 70122 BARI P. IVA 05779711000
D.G.C. n.2373/84</t>
  </si>
  <si>
    <t>Suolo mq 38,75
per cabina di trasformazione
P.zza Garibaldi</t>
  </si>
  <si>
    <t>ENEL DISTRIBUZIONE S.P.A. PUGLIA E BASILICATA Via Crisanzio, 42 - 70122 BARI P. IVA 05779711000
D.C.C. n.1392/70</t>
  </si>
  <si>
    <t>Suolo mq 72
P.zza G.A. Pugliese
Bari-Mungivacca</t>
  </si>
  <si>
    <t>ENEL DISTRIBUZIONE S.P.A. PUGLIA E BASILICATA              Via Crisanzio, 42 - 70122 BARI                   P. IVA  05779711000</t>
  </si>
  <si>
    <t>Suolo mq 23,50
P.zza Umberto lato giardini</t>
  </si>
  <si>
    <t>Suolo mq 28,29
P.zza Diaz</t>
  </si>
  <si>
    <t>Suolo mq 18 x 11
P.zza Federico II di Svevia</t>
  </si>
  <si>
    <t>Sottosuolo mq 47 uso cabina
Via Napoli ang. Via B. Regina</t>
  </si>
  <si>
    <t>ENEL DISTRIBUZIONE S.P.A. PUGLIA E BASILICATA Via Crisanzio, 42 - 70122 BARI P. IVA 05779711000
D.G.M. n.7687 del 17/12/87</t>
  </si>
  <si>
    <t>Suolo comunale mq 47
c/o Mercato coperto Quartiere S. Paolo -Sett. "B" zona Nord</t>
  </si>
  <si>
    <t>ENEL DISTRIBUZIONE S.P.A. PUGLIA E BASILICATA Via Crisanzio, 42 - 70122 BARI P. IVA 05779711000
D.G.M. n.2753 del 30/05/89</t>
  </si>
  <si>
    <t>Suolo mq 44,5 -P.zza dei Mille
Bari-S.Spirito</t>
  </si>
  <si>
    <t>ENEL DISTRIBUZIONE S.P.A. PUGLIA E BASILICATA Via Crisanzio, 42 - 70122 BARI P. IVA 05779711000
D.G.M. n.2994 del 13/06/89</t>
  </si>
  <si>
    <t>Suolo mq 45 -in P.zza Trieste
Bari-Carbonara</t>
  </si>
  <si>
    <t>ENEL DISTRIBUZIONE S.P.A. PUGLIA E BASILICATA Via Crisanzio, 42 - 70122 BARI P. IVA 05779711000
D.G.M. n.3851 del 21/07/92</t>
  </si>
  <si>
    <t>Suolo di mq.45 c/o fabbricati
lotti 7/8/9/14/15
Bari-Carbonara C/1 zona 167</t>
  </si>
  <si>
    <t>ENEL DISTRIBUZIONE S.P.A. PUGLIA E BASILICATA Via Crisanzio, 42 - 70122 BARI P. IVA 05779711000
DD. n.34 del 28/11/97</t>
  </si>
  <si>
    <t>Suolo costruzione n.2 locali
(5,16 cad.)
C.da Donadonisi Lottizz.
Gemma -Carbonara</t>
  </si>
  <si>
    <t>ENEL DISTRIBUZIONE S.P.A. PUGLIA E BASILICATA Via Crisanzio, 42 - 70122 BARI P. IVA 05779711000
D.G.C. n.3877 del 20/07/89</t>
  </si>
  <si>
    <t>Suolo costruzione n.2 locali
(5,16 cad.)
Via Catino-S.Spirito-Enziteto</t>
  </si>
  <si>
    <t>ENEL DISTRIBUZIONE S.P.A. PUGLIA E BASILICATA Via Crisanzio, 42 - 70122 BARI P. IVA 05779711000
DD. n. 11 del 13/01/2000 DD. n. 137/2000</t>
  </si>
  <si>
    <t>Suolo comunale
C.so A. De Gasperi, 276 -Bari
fg.115- p.lla 490 ex 469</t>
  </si>
  <si>
    <t>ENEL DISTRIBUZIONE S.P.A. PUGLIA E BASILICATA           Via Crisanzio, 42 - 70122 BARI                                            P. IVA  05779711000                                                    DD. n. 17/2002                                                               DD. n. 196/2002</t>
  </si>
  <si>
    <t>Sottosuolo interrato
C.so Cavour c/o Mercatino</t>
  </si>
  <si>
    <t>ENEL DISTRIBUZIONE S.P.A. PUGLIA E BASILICATA Via Crisanzio, 42 - 70122 BARI P. IVA 05779711000
DD. n. 2004/6662 del 17/11/2004 Contratto del 14/02/2005 (x anni 29 dalla sottoscrizione atto)</t>
  </si>
  <si>
    <t>suolo comunale mq. 18,00
fg. 85 - p.lla 517
C.so della Carboneria
C.so Mazzini
Via B.Regina</t>
  </si>
  <si>
    <t>ENEL DISTRIBUZIONE S.P.A. PUGLIA E BASILICATA Via Crisanzio, 42 - 70122 BARI
D.G.C. n.4694/94 Centro servizi Amm.ne -Napoli - via Porzio, 4 C.D. Isola A1- 80143 Napoli- del 23/07/65 P.IVA 05617841001</t>
  </si>
  <si>
    <t>Attraversamento cavi
sotterranei olio fluido
ex SS. 96 km.123+ 137</t>
  </si>
  <si>
    <t>ENEL DISTRIBUZIONE S.P.A. PUGLIA E BASILICATA              Via G. Porzio n. 4 -Centro Direzionale NAPOLI                        Ing. Pierni Euro -Cod. Fisc. PRN REU 64B23 H975G                 Via Angiulli, 11 - 70122 BARI                                               DD. n. 2013/01517 del 19/03/2013                                     Scrittura Priv. Del 16/10/2013 reg. al n. 27817 serie 3 x 6 anni  Verbale del 16/10/2013                                                     ESENTE IVA                                                                   AGGIORNAMENTO OTTOBRE 2015 in meno                         P. IVA  05779711000</t>
  </si>
  <si>
    <t>Concessione suolo soggetto a servitù di passaggio mq. 27,40 ricadenti sul marciapiedi via Angiulli - Locali sede ENEL</t>
  </si>
  <si>
    <t>ENEL DISTRIBUZIONE S.P.A. PUGLIA E BASILICATA Via Angiulli, 11 - 70122 BARI
D.C.C. n. 2010/00076 del 09/09/2010 Convenzione del 16/04/2015 rep. n. 37471 OLTRE IVA P. IVA 05779711000
1.Cabina S.Rita-Via S.Caterina in esercizio dal 15/11/2005 2.Cabina S.Teresa-Via S.Caterina in esercizio dal 15/11/2005 3.Cabina S.Vittoria-Via S.Caterina in esercizio dal 15/11/2005 4.Cabina S.Caterina-Via S.Caterina in esercizio dal 15/11/2005 5.Cabina S.Giovanna -Via S.Caterina in esercizio dal 15/11/2005 6.Cabina S.Lucia-Via S.Caterina in esercizio dal 01/06/2006</t>
  </si>
  <si>
    <t>Concessione porzioni di suoli comunali Zona artigianale S. Caterina  n.6 cabine di trasformazione                Fg. 37- p.lle 1041-1042-1045-1046-1047                                                   Fg. 47- p.lle 1380-1382-1384  Totale mq.60</t>
  </si>
  <si>
    <t>ENEL DISTRIBUZIONE S.P.A. PUGLIA E BASILICATA Via Angiulli, 11 - 70122 BARI
D.C.C. n. 21 del 16/04/2015 Convenzione in itinere OLTRE IVA P. IVA 05779711000
1.Cabina Vitolla-Via G.Bellomo in esercizio dall'1/08/2006 2.Cabina Simone-Via G.Bellomo in esercizio dall'1/08/2006 3.Cabina Loconsole-Via G.Bellomo in esercizio dall'1/08/2006 4.Cabina Di Leone-Via G.Bellomo in esercizio dall'1/08/2006 € 14937,68 dal 11/08/2006 al 31/12/2014</t>
  </si>
  <si>
    <t>Concessione porzioni di suoli comunali Zona artigianale S. Caterina  n.4 cabine di trasformazione                Fg. 38- p.lla 582                                        Fg. 39- p.lla 599 -591/a-592/b        Totale mq.60</t>
  </si>
  <si>
    <t>E.N.E.L.
D.G.M. n.4124 del 01/08/89
D.G.M. n.6450 del 05/12/89 (Rettifica)
OLTRE IVA</t>
  </si>
  <si>
    <t>Locale c/o nuovo Mercato
coperto Rione Poggiofranco
Bari</t>
  </si>
  <si>
    <t>E.N.E.L.
D.G.M. n.7909 del 17/12/87
OLTRE IVA</t>
  </si>
  <si>
    <t>Locale Via Catino
c/o Polisportivo</t>
  </si>
  <si>
    <t>E.N.E.L.
D.C.C n.718/64
Contr. 19/2/65 dal 4/4/64
OLTRE IVA</t>
  </si>
  <si>
    <t>Locale interrato
c/o Ist.Magistrale C.so Mazzini -Bari</t>
  </si>
  <si>
    <t>E.N.E.L.
D.G.M. n.29 del 12/01/88
OLTRE IVA</t>
  </si>
  <si>
    <t>n. 5 locali Quartiere Enziteto-
S.Spirito-Bari (€ 2,58 cad.)
canone annuo per ogni singolo locale</t>
  </si>
  <si>
    <t>E.N.E.L.
D.G.M. n.951 del 23/02/88
OLTRE IVA</t>
  </si>
  <si>
    <t>Locale c/o Mercato
Ortofrutticolo all'Ingrosso -Bari</t>
  </si>
  <si>
    <t>E.N.E.L.
D.C.C. n.719/64 + D.G.C. n.189/64
OLTRE IVA</t>
  </si>
  <si>
    <t>Locale interrato
Ex Edificio Scuola Media V.le Imp. Traiano (ora sede Rip. Personale)</t>
  </si>
  <si>
    <t>E.N.E.L.
D.D. n.37 del 20/02/98
OLTRE IVA</t>
  </si>
  <si>
    <t>Loc.Via B. Regina c/o Sottopasso
Ferroviario tra Via Brigata Bari, V.le Pasteur e S. Giorgio Martire
fg. 104 - p.lla 43</t>
  </si>
  <si>
    <t>E.N.E.L.
D.D. n.100/98
OLTRE IVA</t>
  </si>
  <si>
    <t>Loc.Via Valdocco c/o Sottopasso
Ferroviario tra Via Brigata Bari, V.le
Pasteur e S. Giorgio Martire
fg. 95 - p.lla 103</t>
  </si>
  <si>
    <t>E.N.E.L.
D.D. n. 59/00 e n. 112/00
OLTRE IVA</t>
  </si>
  <si>
    <t>Locale L.go Annnunziata -Bari
c/o Centro Sociale dell'ex Ricovero
di mendicità e dell'ex Biblioteca</t>
  </si>
  <si>
    <t>E.N.E.L.
D.G.C. n.96 del 04/05/01
Sottoscrizione (16/01/01)
OLTRE IVA</t>
  </si>
  <si>
    <t>Locale Vico Corsioli
canone annuo di € 51,64 in
un'unica soluzione decennale
N.B.: Pagamento effettuato
(periodo 16/10/2001-15/10/2011)</t>
  </si>
  <si>
    <t>FITTI REALI DI LOCALI - ENEL DISTRIBUZIONE S.P.A. PUGLIA E BASILICATA                                                                                                     Via Angiulli - 70122 BARI</t>
  </si>
  <si>
    <t>E.N.E.L. DISTRIBUZIONE S.p.A.
Divisione Infrastrutture e reti - Area di
business - rete elettrica -Zona di Bari-
attiva dal 13/11/2008 giusta Ordinanza Sindacale
n.2008/01149 del 24/10/2008
D.C.C. n.2009/00072 del 14/01/2010
Scrittura privata dal 14/01/2010 x 9a registrata il 19/01/2010 al n. 701
OLTRE IVA</t>
  </si>
  <si>
    <t>Loc. sotterraneo alla Via Cognetti
conseguente alla ristrutturazione
del Teatro Petruzzelli</t>
  </si>
  <si>
    <t>E.N.E.L. DISTRIBUZIONE S.p.A.
Divisione Infrastrutture e reti - Zona di Bari-
D.C.C. n.2010/00075 del 09/09/2010
Scrittura privata in itinere a parziale rettifica DCC n.2010/00075 (rec. Canoni € 6222,59 + € 2258,76)
OLTRE IVA</t>
  </si>
  <si>
    <t>Loc.sotterraneo Via Scipione
Crisanzio marciapiedi Ateneo</t>
  </si>
  <si>
    <t>E.N.E.L. DISTRIBUZIONE S.p.A.
Divisione Infrastrutture e reti - Zona di Bari-
D.C.C. n.2015/00014 del 20/03/2015
Scrittura privata del 21/04/2015 rep. n. 37472
Canone annuale pari a € 362,28/a
oltre IVA in uno € 441,98/a
OLTRE IVA
In attesa di verbale di consegna</t>
  </si>
  <si>
    <t>Loc. sito al piano interrato del Palazzo di Città con accesso da Via Cairoli</t>
  </si>
  <si>
    <t>E.N.E.L.
D.G.M. n.3325/96
x anni 29 dalla sottoscrizione contr.18/6/98
ESENTE IVA</t>
  </si>
  <si>
    <t>Locale
Via T. D'Aquino
c/o Liceo Socrate</t>
  </si>
  <si>
    <t>E.N.E.L.
D.Commissar.n.812 del 22/7/57
Contr. 24/03/59
D.G.M. n.277/62
Contr. 05/03/66
ESENTE IVA</t>
  </si>
  <si>
    <t>n. 2 Locali scantinato
Palazzo di Città
Via Cairoli
adibiti a cabine di trasformazione</t>
  </si>
  <si>
    <t>E.N.E.L.
D.C.C. n.1058/65 dal 29/4/66
Contr. 10/02/67
ESENTE IVA</t>
  </si>
  <si>
    <t>Locale interrato
Edificio Scolastico Via Peucetia
adibito a cabina di trasformazione</t>
  </si>
  <si>
    <t>E.N.E.L.
D.G.M. n.632 del 20/09/89
ESENTE IVA</t>
  </si>
  <si>
    <t>Locale interrato x cabina elettrica
zona Catino -OMEGA</t>
  </si>
  <si>
    <t>E.N.E.L. DISTRIBUZIONE S.p.A.
Divisione Infrastrutture e reti - Zona di Bari-
D.C.C. n.2016/00122 del 20/10/2016
Scrittura privata in itinere x 9 anni da messa in esercizio
Canone annuale pari a € 571,20/a x ciascuna cabina oltre IVA in uno € 696,86/a
OLTRE IVA</t>
  </si>
  <si>
    <t>n.4 x cabine elettriche trasformazione di energia elettrica ricadenti nelle p.lle 400 sub1 , 399 sub 1, 397 sub 1, del foglio di mappa 108 e p.lla 1102 sub 1 del foglio di mappa 38 del Comune di Bari</t>
  </si>
  <si>
    <t>E.N.E.L.
D.G.M. n.601 del 01/04/97
Sottoscrizione (18/6/98)
OLTRE IVA</t>
  </si>
  <si>
    <t>n. 2 locali c/o Stadio della
Vittoria
canone annuo per ogni singolo
locale € 25,82</t>
  </si>
  <si>
    <t>E.N.E.L.
D.C.C. n.914/68
OLTRE IVA</t>
  </si>
  <si>
    <t>Locali c/o Stadio della Vittoria
adibito a cabina di trasformazione
prospiciente V.le Orlando Ingr.</t>
  </si>
  <si>
    <t>CANONI PER UTILIZZO DI BENI IMMOBILI PATRIMONIALI INDISPONIBILI  - COMPAGNIE DI TELECOMUNICAZIONE -ACCERTARE SUL CAP. 12188</t>
  </si>
  <si>
    <t>Wind Tre S.P.A.
Largo Metropolitana n.5
20017 Rho (MI) Contratto di concessione BA781 del 10.10.2018 - atto integrativo del 18.12.2019
Conc.D.D. n.2005/05304 -Contr. 14/10/05 reg. il 10/10/2005 al n. 12254
Verb. Consegna 10/01/06
Agg.D.D. n. 2014/04225 del 09/04/2014 dal 01/01/2014 Aggiornamento 2015 in meno
Pag. a mezzo bonifico c.c.p. n. 45034840
OLTRE IVA C.F. 02517580920</t>
  </si>
  <si>
    <t>Concessione area comunale c/o Stadio San Nicola area parcheggio - lato sx Sett. B-C</t>
  </si>
  <si>
    <t xml:space="preserve">Wind Tre S.P.A.
Largo Metropolitana n.5
20017 Rho (MI) Contratto di concessione BA027 del 10.10.2018 - atto integrativo del 18.12.2019
</t>
  </si>
  <si>
    <t>Concessione area comunale c/o Stadio San Nicola cabinato parte superiore tribuna VIP – spazio per palina porta antenna</t>
  </si>
  <si>
    <t>TELECOM ITALIA S.P.A.
Gestione Patrimoniale
Via Agostino De Pretis, 40-80133 NAPOLI-
Conc. D.D. n.2005/02806 x 9a scad. 26/06/2023
(a far data 27/06/2005)
Contr. Del 01/06/2005 reg. al n. 11525 il 01/06/05
Agg. DD.n.2014/11219 del 08/09/2014 dal 01/06/2014 giugno 2015 in meno
(pagamento semestrale a mezzo bonifico)
OLTRE IVA
P.IVA 04643350962</t>
  </si>
  <si>
    <t>VODAFONE OMNITEL N.V.
Sig. Caporaso Dario Via Campi Flegrei, 34 80072 Napoli
Conc. D.D. n.2005/01108
Contr. 10/03/05 reg. il 16/03/2005 al n. 3017
Verb. Cons. 18/03/05 scad. 17/03/2017
Agg.D.D. N. 2014/07344 DEL 04/06/2014
(dal 01/03/2014) marzo 2015 in meno
Pagamento a mezzo bonifico
(In corso deliberazione x novazione )
Aggiornamento 2015 in meno
OLTRE IVA
P.IVA 08539010010
COD. FISC. 93026890017
COD.004 BA 0280 BTS</t>
  </si>
  <si>
    <t>Concessione area comunale c/o Campo Sportivo Bellavista - fg. 44 - p.lla 155</t>
  </si>
  <si>
    <t>VODAFONE OMNITEL N.V.
Società Vietri Pellegrino
Via Campi Flegrei n. 34 - 80072 Pozzuoli (NA)
Conc. DGM n.48 del 07/02/2013 e n. 159 del 04/04/2013
dal 01/01/2013 x a. 9 conv. Del 07/06/2013 rep. n. 37300
Pagamento a mezzo bonifico semestrale
AGGIORNAMENTO GENNAIO 2015 in meno
OLTRE IVA
COD. FISC. 93026890017
P. IVA n.08539010010
COD.004 BA 3210 BTS</t>
  </si>
  <si>
    <t>Lastrico solare - Palazzo Economia - Stazione Radio Base -</t>
  </si>
  <si>
    <t>indennità di occupazione</t>
  </si>
  <si>
    <t>Sig. FANELLI Nicola - nota prot.134105/2019</t>
  </si>
  <si>
    <t>Alloggio del custode scuola secondaria N. Zingarelli</t>
  </si>
  <si>
    <t>Sig.ra CAMPO Sara - nota prot.134118/2019</t>
  </si>
  <si>
    <t>Alloggio del custode scuola primaria Marco polo</t>
  </si>
  <si>
    <t>POLIERI / CAMPANELLA ORDINANZA SINDACALE 31/2015 DEL 14/07/2015 DAL 04/08/2015</t>
  </si>
  <si>
    <t>Alloggio custode Scuola Media “ Eleonora Duse”</t>
  </si>
  <si>
    <t>fitti reali di suoli di proprietà</t>
  </si>
  <si>
    <t>FITTI PER CONCESSIONI SUOLO/SOTTOSUOLO PER ALLACCIAMENTI ALLA RETE CITTADINA DI SMALTIMENTO ACQUE METEORICHE</t>
  </si>
  <si>
    <t>MAROLLA GROUP S.A.S.
Amministratore Unico Sig.Marolla Giuseppe
Via Junipero Serra, 13 - 70125 Bari-
Conc. D.D. n.2010/05570 del 27/09/2010
Scritt. Priv. del 14/10/2010 x a. 6 reg. al n. 19937 il 18.10.2010
Agg. DD. n.2014/16768 del 16/12/2014
Dal 01/10/2014
ESENTE IVA
COD. FISC. MRL GPP 22A05 E047G</t>
  </si>
  <si>
    <t>Suolo stradale mq.17 Via Giovanni Gentile, 54</t>
  </si>
  <si>
    <t>CONDOMINIO SAN NICOLA
Amm. Studio Granata s.n.c.
Via Lucera, 3 - 70124 Bari-
Conc. DD. n.2010/04254 del 13/04/2010
Contr. del 21/072010 x a. 19
Verb. Cons. del 21/07/2010
Voltura DD. n.2014/01388 del 17/02/2014
Scadenza 19/07/2016 Aggiornamento D.D. n. 2014/11219 del 08/09/2014 dal 01/07/2014 Contratto n. 11376 del 24/06/2014
ESENTE IVA
Cod. Fisc. 9339110720</t>
  </si>
  <si>
    <t>Sottosuolo mq.5 Via G.Petroni - fg.58- p.lle 1341-1342-1343-1344-1311-1395</t>
  </si>
  <si>
    <t>ENI REFINING &amp; MARKETING BARI
Via Demetrio Marin, 21 - 70125 Bari
Conc. D.D. n.2011/08731 del 05/12/2011
Contr. 15/02/2012 reg. n.5136 del 23/02/2012
(x anni 6 rinnovabili)
Verb. di consegna del 12/03/2012 Agg. DD. n.2014/04224 del 09/04/2014 Dal 01/02/2014
ESENTE IVA
P.IVA 00905811006
COD. FISC. 00484960588</t>
  </si>
  <si>
    <t>Suolo Via G. Bellomo</t>
  </si>
  <si>
    <t>ENI REFINING &amp; MARKETING BARI
Via Demetrio Marin, 21 - 70125 Bari
Conc. D.D. n.2011/08730 del 05/12/2011
Contr. 15/02/2012 reg. n.5138 del 23/02/2012
(x anni 6 rinnovabili)
Verb. di consegna del 12/03/2012
Agg. DD. n. 2014/04224 del 09/04/2014 Dal 01/02/2014 ESENTE IVA
P.IVA 00905811006
COD. FISC. 00484960588</t>
  </si>
  <si>
    <t>Suolo C.so Alcide De Gasperi, 419</t>
  </si>
  <si>
    <t>ENI S.P.A. DIVISIONE REFINING &amp; MARKETING
Via Demetrio Marin, 21 - 70125 Bari
Conc. D.D. n.2014/04228 del 09/04/2014 e n. 2014/07186 del 30/05/2014
x anni 6 (non rinnovabili)
In corso sottoscrizione scrittura privata sollecitata sottoscrizione in data gennaio 2016 ESENTE IVA
P.IVA 00905811006
COD. FISC. 00484960588</t>
  </si>
  <si>
    <t>Suolo di proprietà comunale per l’allacciamento alla rete di raccolta e smaltimento acque piovane, provenienti dal piazzale e dalle coperture dell’impianto distribuzione carburanti sito in Bari alla via Fanelli, 206/28</t>
  </si>
  <si>
    <t>KUWAIT PETROLEUM ITALIANA
Via Junipero Serra n.13 - 70100 Bari
D.D. Conc. n.2011/08634 del 01/12/2011
Contratto del 22/02/2012 reg. n.6174 del 5/3/2012
(x anni 6 rinnovabili)
Verbale di consegna dal 19/04/2012
Agg. DD. 2014/04224 del 09/04/2014 Dal 01/02/2014
ESENTE IVA
COD. FISC. 00435970587
P. IVA 00891951006</t>
  </si>
  <si>
    <t>Suolo Via G. Petroni &gt;G. Modugno</t>
  </si>
  <si>
    <t>KUWAIT PETROLEUM ITALIANA
Viale dell’Oceano Indiano n.13 -00144 ROMA- Area Vendite Rete -Via Junipero Serra n.13 - 70100 Bari Rappresentante dott. Nuzzo Mirko
D.D. Conc. n.2014/00649 del 30/01/2014 e n. 2014/14512 del 06.11.2014 scrittura privata del del 10 12 2014 registrata al n. 16246/3A il 19.12.2014 Verbale di consegna del 09/02/2015
OLTRE IVA
COD. FISC. 00435970587
P. IVA 00891951006</t>
  </si>
  <si>
    <t>Sottosuolo per allacciamento alla rete di fogna bianca cittadina acque piovane Corso Alcide De Gasperi (codice PV:8338)</t>
  </si>
  <si>
    <t>KUWAIT PETROLEUM ITALIANA
Viale dell’Oceano Indiano n.13 -00144 ROMA- Area Vendite Rete -Via Junipero Serra n.13 - 70100 Bari Rappresentante dott. Nuzzo Mirko
D.D. Conc. n.2014/00650 del 30/01/2014 scrittura privata del del 10 12 2014 registrata al n. 16245/3A il 19.12.2014 Verbale di consegna del 09/02/2015 0 x 6 a. (non rinnovabili)
OLTRE IVA
COD. FISC. 00435970587
P. IVA 00891951006</t>
  </si>
  <si>
    <t>Sottosuolo per allacciamento alla rete di raccolta e smatimento acque piovane dell'impianto carburnati al viale De Laurentis ang. Via Gandhi</t>
  </si>
  <si>
    <t>KUWAIT PETROLEUM ITALIANA
Viale dell’Oceano Indiano n.13 -00144 ROMA- Area Vendite Rete -Via Junipero Serra n.13 - 70126 Bari Rappresentante dott. Nuzzo Mirko
D.D. Conc. n.2013/12491 del 18/12/2013 scrittura privata del del 10 12 2014 Contratto n. 16247/3A Verbale di consegna del 09/02/2015 x 6 a. (non rinnovabili)
OLTRE IVA
COD. FISC. 00435970587
P. IVA 00891951006</t>
  </si>
  <si>
    <t>Sottosuolo per consentire lo scarico acque meteoriche convogliate nella fogna cittadina alla via Oberdan, 1/Q</t>
  </si>
  <si>
    <t>TOTALERG S.p.A.
Via Dell'Industria, n.92 - ROMA-
Uffici in Bari Via Giulio Petroni, 117
Conc. DD. n.2012/01441 del 14/03/2012
(x anni 6 rinnovabili)
Scrittura privata del 12/04/2012 registrata al n. 7805 il 21.03.2012
Verbale del 17/05/2012
Agg.DD. 2014/07344 del 04/06/2014 Dal 01/03/2014 ESENTE IVA P.IVA 00051570893</t>
  </si>
  <si>
    <t>Suolo stradale Via Imperatore Traiano, 15/A mq. 15</t>
  </si>
  <si>
    <t>TOTAL ITALIA S.p.A. Direzione Rete-                                  Via Arconati, n.1- 20135 MILANO- Procuratore Speciale dott.Luigi Valente                                                             Conc. DT n.2010/00302  del  01/02/2010                             x 18 a. dal Verb. di Consegna del 09/03/2010                                Contratto n.741 del 02/03/2010                                          Agg.DD. 2014/07344 del 04/06/2014                                   Dal 01/03/2014                                                               OLTRE IVA                                                                        P. IVA 00803030154</t>
  </si>
  <si>
    <t>Concessione suolo stradale prospiciente fg. 18-p.lla 922 in posizione traslata rispetto alla p.lla 625 - V.le Europa, 2667 -Bari.Q.S.Paolo               corsie di accelerazione e decelerazione a servizio imianto distribuzione carburanti</t>
  </si>
  <si>
    <t>TOTALERG S.p.A.
Via Dell'Industria, n.92 - ROMA-
Uffici in Bari Via Giulio Petroni, 117
Conc. DD. n.2012/01441 del 14/03/2012
(x anni 6 rinnovabili)
Scrittura privata del 12/04/2012 registrata al n. 12352 serie 3/A il 14/05/2012
Verbale del 17/05/2012
Agg. DD. n.2014/09062 del 09/07/2014 Dal 01/05/2014
ESENTE IVA
P. IVA 00051570893</t>
  </si>
  <si>
    <t>Sottosuolo Sez. Loseto Via G. Trisorio Liuzzi ml.5</t>
  </si>
  <si>
    <t>TOTALERG S.p.A.
Via Dell'Industria, n.92 - ROMA-
Uffici in Bari Via Giulio Petroni, 117 Proc. Speciale dott. Luigi Cascavilla
Conc. DD. n.2013/13106 del 27/04/2013
scrittura priv. del 15/04/2014 n. 9711 serie 3 del 29/04/2014(x anni 6 non rinnovabili) dal 15/04/2014 Aggiornamento aprile 2016 Occupazione di fatto dal 01/08/2007
ESENTE IVA
P. IVA 00051570893</t>
  </si>
  <si>
    <t>Suolo Via Generale Bellomo</t>
  </si>
  <si>
    <t>TOTALERG S.p.A.
Via Dell'Industria, n.92 - ROMA-
Uffici in Bari Via Giulio Petroni, 117 Proc. Speciale dott. Luigi Cascavilla
Conc. DD. n.2013/13107 del 27/04/2013
scrittura priv. del 15/04/2014 n. 9713 serie 3 del 29/04/2014 (x anni 6 non rinnovabili) dal 15/04/2014 Aggiornamento aprile 2016 Occupazione di fatto dal 01/08/2007
ESENTE IVA
P. IVA 00051570893</t>
  </si>
  <si>
    <t>Suolo C.so A. De Gasperi, 409</t>
  </si>
  <si>
    <t>TOTALERG S.p.A. Direzione Rete Unità di business Sud Uffici in Bari Via Giulio Petroni, 117 Proc. Speciale dott. Roberto Falcone
Conc. DD. n.2012/04678 del 05/07/2012
Scrittura Priv. del 19/08/2012 n. 20444 3/A il 03/09/2012 Dal 19/09/2012 Aggiornamento settembre 2015 in meno
OLTRE IVA
P. IVA 00051570893</t>
  </si>
  <si>
    <t>Suolo Via Brigata Regina Sup. Corso Mazzini fg. 87- p.lla 161 - Z.C. 3-Cat.a/10</t>
  </si>
  <si>
    <t>POLITECNICO DI BARI
Via Amendola n. 126/b - 70126 Bari-
Rettore prof. Ing. Nicola Costantino
Conc. DD. n.2012/06924 dell'11/10/2012
Dal 14/01/2013 registrato il 26/11/2012 al n. 28871/3A
(x anni 6 rinnovabili)
Aggiornamento gennaio 2015 in meno
ESENTE IVA
Cod. Fisc. CST NCL 51D24 A662U</t>
  </si>
  <si>
    <t>Sottosuolo Vie Orabona e Re David</t>
  </si>
  <si>
    <t>ROGLIERI MICHELE
Strada Vanese, n. 19 -70100 Bari-
D.C.C. n.13 del 22/10/2008
Agg. DD. n.2014/04225 del 01/01/2014 (dal 01/01/2014)
Scritt. Privata dell'11/11/2008 registrata al n. 9397 il 17/11/2008 Verb. di consegna del 19/01/2009 x 9 anni scadenza 18/01/2017
ESENTE IVA
COD. FISC. RGL MHL 60R19 A662Z</t>
  </si>
  <si>
    <t>Sottosuolo mq.12,00 Marciapiedi Via De Crescenzo dal civ.56</t>
  </si>
  <si>
    <t>SCIASCIA SABINO
Via Vittorio Veneto, n. 155 - Bari-Carbonara
Conc. D.D. n.2011/08730 del 05/12/2011 e
n.2012/03560 del 2805/2012
Scritt. Privata del 09/07/2012
Reg. in data 21/06/2012 al n. 28905
Verb. di Consegna del 04/01/2012 x 6 anni
agg DD. n.2014/04225 del 01/01/2014 (dal 01/01/2014)
ESENTE IVA
P. IVA 01072580721
COD. FISC. SCS SBN 77C01 A662I</t>
  </si>
  <si>
    <t>Suolo Via Gennaro Trisorio Liuzzi civ. 2/bis -Bari</t>
  </si>
  <si>
    <t>CONDOMINIO "GARIBALDI-SARDEGNA"
Amm.re pro-tempore Sig. Fortunato Q.
Antonio
Via Sardegna, n.56 -70127 Bari-S.Spirito-
D.D. n.507 del 05/02/2009
Scritt. Privata del 20/02/2009 registrata al n. 3230 il 04/03/2009
Verbale di Consegna del 25/02/2009 x 19 anni
Agg. Can DD. n. 2014/04224 del 09/04/2014
A far data dal 01/02/2014
ESENTE IVA
COD. FISC. 93345680727</t>
  </si>
  <si>
    <t>Sottosuolo mq.45,00 Via Sardegna</t>
  </si>
  <si>
    <t>LASORSA ROSA
Via Sardegna, n.2/A -70127 Bari-S.Spirito-
D.D. n.507 del 05/02/2009
Scritt. Privata del 20/02/2009 registrata al n. 3233 il 04/03/2009
Verbale di Consegna del 25/02/2009 x 19 anni
gg. Can DD. n. 2014/04224 del 09/04/2014
A far data dal 01/02/2014
ESENTE IVA
COD. FISC. LRS RSO 55L51 A662W</t>
  </si>
  <si>
    <t>CONDOMINIO PARCO DEMETRA
Amm. Pro-tempore Sig. Paparella Leonardo
c/o Studio Via Catania, 34 -70026 -Modugno (BA)
Conc. D.D. n.2013/00858 del 26/02/2013 e
n. 2013/01606 del 21/03/2013
Scritt. Privata del 15/05/2013 registrata al n. 13368 serie 3/A il 23/05/2013
Verbale di Consegna del 10/03/2009 scadenza 09/03/2018
Agg. Can DD. n. 2014/07344 del 04/06/2014
A far data dal 01/03/2014
ESENTE IVA
P. IVA 0620440720</t>
  </si>
  <si>
    <t>Sottosuolo ml.100 Via Vassallo, 13</t>
  </si>
  <si>
    <t>RENAUTO S.P.A.
Viale Japigia, 182 - Bari-
Amm.Unico Sig.ra Rosaria Cavallo
Conc. DT n.2011/04084 del 15/06/2011
Scrittura privata del 30/06/2011 reg. al n.16773
Il 19/07/2011 x 6a rinnovabili
Verbale di consegna in data 02/08/2011
Agg. DD. 2013/09562 del 16/10/2013 Dal 01/08/2013 Aggiornamento Agosto 2015 in meno
ESENTE IVA
P. IVA 00268480720</t>
  </si>
  <si>
    <t>Sottosuolo sede  stradale V.le Japigia nn.180-182</t>
  </si>
  <si>
    <t>CONSORZIO DI PALAZZINE DI VIALE ORAZIO
FLACCO, N.15, 23/A, 23/B, 23/C e 25/A
Amm. Pro-tempore Sig.ra Maria Minisci
Via Trieste, 32 - CAPURSO (BA)
Conc. DT n.2011/02186 del 12/04/2011
Scrittura privata del 10/06/2011 reg. al n.15029
il 29/06/2011
Verbale di consegna in data 20/12/2011
Agg. DD. 2014/01308 del 13/02/2014 Dal 01/12/2013 Aggiornamneto Dicembre 2014 in meno
ESENTE IVA
P. IVA 93295500727</t>
  </si>
  <si>
    <t>Sottosuolo V.le O. Flacco, 15-23a-b-c-25a</t>
  </si>
  <si>
    <t>DILELLA INVEST S.p.A.
Legale Rappresentante Sig. Dilella Domenico
S.P. 83 Adelfia-Acquaviva km. 2,00
D.D. n.2011/00778 del 17/02/2011
Scrittura privata del 09/05/2011 registrata al n. 12546 serie 3/A il 15/05/2015x anni 6 rinnovabili
Verbale Cons. 14/05/2012
agg. DD. 2014/11219 del 08/09/2014 dal 01/06/2014
ESENTE IVA
C.F. DLL DNC 64H13 A662N
P.IVA 05038200720</t>
  </si>
  <si>
    <t>Allacciamento aree meteoriche Via Sangiorgi</t>
  </si>
  <si>
    <t>PERCOCO EMMA
Via Carlo Alberto Dalla Chiesa n.86 -
70020 Bitritto (BA)
Legale Rappresentante Autolavaggio S. Rita
Via Amendola, 190- Bari-
Conc. DD. n. 2013/00211 del 18/01/2013 e
n. 2013/01575 del 20/03/2013
Scrittura privata del 16/04/2013 registrata al n. 1604 il 18/04/2013
Verbale di consegna 14/05/2013
x anni 6 Aggiornamento canone maggio 2015 in meno
ESENTE IVA
P.IVA 04939330728</t>
  </si>
  <si>
    <t>Sottosuolo Bari fg. 51– p.lla 63- sub 2</t>
  </si>
  <si>
    <t>LUAM PETROLI s.a.s.
Sede legale Via Putignani n. 159 - 70121 Bari- Amministratore e legale rappresentante sig.ra Maldarelli Fernanda - residente in Bari alla via Putignani n. 164 - codice fiscale MLD FNN 38A49 E047L
Conc. DD. n. 2014/02168 x anni 6 dal 27/02/2014 ( in corso sottoscrizione contratto reiterati adempimenti novembre 2015 ) DCC n. 612/1990 canone € 365,00 ESENTE IVA
P.IVA 06699760721</t>
  </si>
  <si>
    <t>Sottosuolo Bari  Lungomare Di Cagno Abbrescia               Allacciamento alla rete fogna bianca cittadina impianto stazione di servizio “Q 8”</t>
  </si>
  <si>
    <t>APPIA ANTICA PETRHOTEL s.r.l.
S.P. 231 (ex SS. 98) Km. 32,200 - CORATO (BA)- Amministratore Unico sig. Alfonso Mangione- codice fiscale MNG LNS 67P05 C983P iscritta al Registro delle imprese di Bari al n. 00265530725 Conc. DD. n. 07150 del 30/05/2014 e n. 12110 del 24/09/2014 x anni 6 scrittura privata del 24/10/2014 registrata al n. 14582 seri 3 il 30/10/2014 verbale di consegna 12/12/2014 in itinere provvedimento per maggiore estensione ESENTE IVA
CODICE FISCALE E P. IVA 00265530725</t>
  </si>
  <si>
    <t>Concessione suolo comunale per un totale complessivo di mq. 65,00 iscritto in catasto terreni Comune di Bari al fg. 28 -p.lla 364 -viale Ennio – Bari- per impianto di distribuzione carburanti</t>
  </si>
  <si>
    <t>SAICAF S.p.A.                                                             Ing. Nicola Signorile c/o SAICAF Via Amendola n. 152/f 70125 Bari D.D. n.n. 2015/03729 del 14/04/2015 stipula contratto 22/05/2015 reg. il 04/06/2015 al n. 4684</t>
  </si>
  <si>
    <t>concessione suolo per allacciamento alla fogna bianca c.le acque dilavamento proveniente da piazzali e coperture ubicate in Bari Via Amendola n. 152/f e Via Storelli</t>
  </si>
  <si>
    <t>LARICCHIA FRANCESCO SAVERIO                                      Via Prol. Viale delle Regioni, 13/A - 70132 Bari                    D.D. n. 2017/07740 dell’11/07/2017 -                                  Contratto del 25/09/2017 reg. il 09/10/2017 al n. 7799 serie 3  ESENTE IVA                                                                   COD. FISC. LRC FNC 57T17 A662B                                     P.IVA 02560180727</t>
  </si>
  <si>
    <t>concessione suolo per immissione acque meteoriche alla fogna bianca c.le presso impianto di autodemolizione ubicato in Bari Via Glomerelli n. 12</t>
  </si>
  <si>
    <t>DEMA IMMOBILIARE s.r.l.                                              Amministratore Sig. Marti Vincenzo                                   Via Cosimo De Giorgi, 52 -73100 Lecce                           D.D. n. 2016/14820 del 13/12/2016 -                                  Contratto del 12/01/2017 reg. il 31/01/2017 al n. 246 serie 3 x 6 anni dal 10/11/2016 al 09/11/2022                                   OLTRE IVA                                                                   COD. FISC. MRT VCN 53H21 I950C                                    P.IVA 03620860753</t>
  </si>
  <si>
    <t>concessione suolo destinato a corsie di accelerazione e decelerazione a servizio di stazione di rifornimento carburanti sita in Bari-Palese alla via Napoli -direzione Palese- iscritto in catasto terreni al fg. di  mappa 8- p.lla 49</t>
  </si>
  <si>
    <t>REALPA s.r.l.                                                                Legale Rappresentante Sig. Pannarale Luigi                          Via Tripoli n.14  -70132 Bari                                          D.D. n. 2016/12321 del 26/10/2016                                  Contratto in itinere x 6 anni                                       ESENTE IVA                                                                 COD. FISC./P.IVA 07307080726</t>
  </si>
  <si>
    <t>concessione sottosuolo stradale per allacciamento rete pubblica per lo scarico delle acque meteoriche di dilavamento rivenienti dall’insediamento sportivo in Bari via S. Caterina, 18/G</t>
  </si>
  <si>
    <t>FITTI PER CONCESSIONI SUOLO/SOTTOSUOLO PER DISTRIBUZIONE CARBURANTI</t>
  </si>
  <si>
    <t>ENI REFINING &amp; MARKETING
Piazzale Enrico Mattei n.1 - ROMA
Conc. D.D. n.2019/02052 del 25/02/2019
Contr. 22/03/2019 reg. n.5013 serie 3 del 05/06/2019
(x anni 6 rinnovabili)
P.IVA 00905811006
COD. FISC. 00484960588</t>
  </si>
  <si>
    <t>Suolo Via Duca degli Abruzzi     fg.97 p.lla621</t>
  </si>
  <si>
    <t>FITTI REALI DI TERRENI</t>
  </si>
  <si>
    <t>AMMINISTRAZIONE CONDOMINIO
Via Fontana Nuova,4/B-Bari-Torre a Mare
Amm. Ardito Filippo
Via Gen.Dalla Chiesa, 4-70016 Noicattaro
Conc. D.G. n.393/99 e n.1010/99
Voltura D.D. n.2006/00893 del 02/03/06
Verb.Cons. del 24/09/99
agg. DD. n.2014/16768 del 16/12/2014
Dal 01/10/2014 Contratto aggiornato con DD del 17/01/2019
Contratto del 29/10/99 registrato al n.12334 del 13/12/1999
durata anni 19 dal 24/09/1999 al 23/09/2018
DD n.2006/00893 del 02/03/06 -Scrittura integrativa del 24/04/2006 registrata al n.5256 del 26/04/06
OLTRE IVA
P.IVA 93244280728
C.F. RDT FPP 62D15 F923R</t>
  </si>
  <si>
    <t>Suolo Torre a Mare via Fontana Nuova fg.5/B-p.lle 821-826-176 mq. 164</t>
  </si>
  <si>
    <t>AMM.NE CONDOMINIO V.LE KENNEDY, 48
Amministratore pro-tempore Azzollini Ernesto
Via G. Colella, 16/A - Bari
Conc. D.G.C. n.1030 del 13/03/90
Contr. 24/05/91 (vecchio)
Nuova Conc. DT n.2012/03941 dell'11/06/2012
Scritt. Priv. Del 26/10/2012 registrata il 05/11/2012 al n. 26824
A far data dal 09/10/2013 x a. 6 agg. DD. n.2014/16768 del 16/12/2014
Dal 01/10/2014
ESENTE IVA
C.F. 93180570728
P.IVA 04196060729</t>
  </si>
  <si>
    <t>Suolo V.le Kennedy, 48 fg. 39/B p.lla 1357 (parte) mq. 165</t>
  </si>
  <si>
    <t>CONSORZIO "CASA TORRE"
V.le Kennedy, 50 - Bari
Presid.pro-tempore dott. Lazazzara F.sco
Conc. D.G.C. n.1030 del 13/03/90
Contr. 18/10/91 dal 01/08/90 ( contratto scaduto il 31.07.2014 sollecitato uff. tecnico per quantificazione)
agg.D.D. n.2014/11219 del 08/09/2014
(a far data 01/07/2014)
OLTRE IVA
C.F. 93048550722</t>
  </si>
  <si>
    <t>Suolo V.le Kennedy, 50 fg. 39 p.lle 535 (parte), 619 (parte) mq. 190</t>
  </si>
  <si>
    <t>CONDOMINIO EVEREST
Amm.re pro-tempore Sig. Ranieri F.sco
Via Lucarelli, 9/b -Bari
(Pratica ERP)
(D.G.C. n.3128/79)
(Concessione in data 06/02/84)
OLTRE IVA
C.F. 93014180728</t>
  </si>
  <si>
    <t>Conc Suolo via Lucarelli, 9/B</t>
  </si>
  <si>
    <t>PARROCCHIA S. LUCA
Via G. Appulo, 4 - Bari
Don Pasquale Amoruso
(Pratica ERP)
D.G.C. n. 999/93
Scrittura privata del 07/02/1984 n.33528 di Rep.
x 15 a. dalla stipula -Scadenza 06/02/2016
OLTRE IVA
C.F. 93011350720</t>
  </si>
  <si>
    <t>Via G. Appula, 4 fg.42 p.lla 638 mq. 660</t>
  </si>
  <si>
    <t>CENTRO SOCIALE ASSOCIAZIONI CRISTIANE A.C.L.I. ONLUS
LAVORATORI INVALIDI (A.C.L.I.)
"Don Mimmo Triggiani"
Pres. Giuseppe Diomede
Via Vittime Civili di Guerra, 2 (già prol.
Carlo Massa) Bari-Q.S.Paolo)
D.C.C. n.223/97
D.D. n. 2013/00413 del 21/06/2013 – scrittura privata rep. 37332 dal 05/02/2013 per anni 9 rinnovabili Aggiornamento febbraio 2015
ESENTE IVA
P.IVA 05471690726</t>
  </si>
  <si>
    <t>Suolo fg. 10 - p.lla 379 - sub 1</t>
  </si>
  <si>
    <t>CONDOMINIO AUGUSTEA 1^VIA G.PETRONI, 99
sc. A-B-C
Amm.re pro-tempore geom. Lorusso
Domenico
Corso Alcide De Gasperi, 383 pal.D-70125 Bari-
D.G.M. n.1479 del 30/11/00 x a. 9 dal
27/04/2001
contr. 23/2/01 reg. 15/3/01 al n.3480 serie 3
Scadenza 26/04/2019. Registrata proroga in data 28.05.2013 periodo 27.04.2010-26.04.2019
Agg. D.D. n.2014/09062 del 09/07/2014
(a far data 01/04/2014)
OLTRE IVA
P.IVA 03918910723</t>
  </si>
  <si>
    <t>Conc. Suolo Fg. 48 P.lla 1851</t>
  </si>
  <si>
    <t>GAMBACORTA ANNA
Via Palasciano Pierino, 2 - 70127 Bari-Palese-
D.G.C. n.218 del 20/03/2009
Contratto del 27/05/2009 dal 1/1/2008x15 anni
Registrazione n.7575 dell'8/6/2009
agg.DD. n.2014/01308 del 13/02/2014 (dal 01/12/2013) Aggiornamento dicembre 2015 (in meno)
Pagam. in rate semestrali di € 301,66)
ESENTE IVA ai sensi art.10 DPR 633/72
C.F. GMB NNA 49B53 A662M</t>
  </si>
  <si>
    <t>Fondo Rustico Contrada Fesca</t>
  </si>
  <si>
    <t>libero</t>
  </si>
  <si>
    <t>Suolo fg.56-p.lla523</t>
  </si>
  <si>
    <t>PARROCCHIA DIVINA PROVVIDENZA
Via Vito Lonero, 7- 70123 Bari-Q. S. Paolo
Parroco pro-tempore Don Antonio Iannuzzi
D.C.C. n.38/2008
D.G.M. n.496 del 10/06/2008
Scrittura privata del 15/10/2008 dal 09/02/2007
x anni 6 contratto registrato il 22.10.2008 al n. 8517 scadenza 08.02.2019
agg.D.D.n.2014/04224 del 09/04/2014 (dal 01/02/2014)
ESENTE IVA
C.F. 93017490728</t>
  </si>
  <si>
    <t>Suolo fg.13-p.lla 1418 - mq.1887</t>
  </si>
  <si>
    <t>PARROCCHIA DELLA RESURREZIONE
Parroco pro-tempore Don Enrico d'Abbicco
Via Caldarola, 30 - Bari
Conc. D.G.C. n.810 del 08/04/97
contr.10/07/97 x a. 9 dal 01/01/97 reg. 11/07/97 al n.7525
DGM n.2009/00084 Riduzione can.dal 1/1/2009 contratto integrativo registrato il 24.03.2009 al n. 2608 scadenza 31.12.2014 in corso novazione
agg.DD. n.2014/01308 del 13/02/2014
(a far data 01/12/2013) Aggiornamento Dicembre 2015 (in meno)
Pagamento semestrale
OLTRE IVA</t>
  </si>
  <si>
    <t>n.2 Suoli V.Salapia mq.2500 + mq.2100</t>
  </si>
  <si>
    <t>PARROCCHIA MARIA SS. DEL ROSARIO
Parroco pro-tempore
Don Francesco Paolo Sangirardi
C. F. SNG FNC 44R01 A662K
P.zza Garibaldi, 77 -Bari-
Concessione con D.G.M. n.1148/01
Contratto 4/12/01 Reg. 05/12/01 al
n.257651 x a.9 dall'8/1/02 (Verb. Cons.)
agg. DD. n.2014/11219 del 08/09/2014 (dal 01/06/2014) OLTRE IVA</t>
  </si>
  <si>
    <t>Suoli via Crispi fg.87-p.lla 426-mq.40</t>
  </si>
  <si>
    <t>PARROCCHIA MARIA SS. DEL ROSARIO
Parroco pro-tempore
Don Francesco Paolo Sangirardi
C. F. SNG FNC 44R01 A662K
P.zza Garibaldi, 77 -Bari-Concessione con D.G.M. n.276/03
Novazione Contratto DD. n.2012/04383
del 22/06/2012
dal 08/11/2011 x 9/a Agg. DD. n.2014/11219 del 08/09/2014 (dal 01/06/2014)
canone annuale € 3062,52 D.D. n.2014/11219 del 08/09/2014 OLTRE IVA</t>
  </si>
  <si>
    <t>Suoli via Pizzoli fg.87-p.lla 413-mq.200,00</t>
  </si>
  <si>
    <t>CONDOMINIO "APOLLO 12" - VIA CAMILLO ROSALBA,42/A-B
Amm. Sig. Sassone Pasquale
Via Hannemann, 2 - 70126 Bari-
Conc. D.C.C. n.182 del 16/12/2004
Contr. 08/04/05 registrato il 22.04.2005 al n. 4593
(Verbale di consegna 26/04/05 ) x 9 anni + 9
Agg.D.D. n.2014/09062 del 09/07/2014
Dal 01/04/2014
ESENTE IVA
C. F. 93098150720</t>
  </si>
  <si>
    <t>Suolo mq. 330 iscritto in catasto al fg. 48 - p.lle 835 -837</t>
  </si>
  <si>
    <t>Società Sportiva Dilettantistica "VILLA
CAMILLA" s.s.d. a r.l.
Legale rappresentante dott. Giuseppe
Monteleone
Via Salvatore Matarrese, 13 -Bari
D.C.C. n.11 del 09/03/2009
D.G.M. n.233 del 26/03/2009
Contratto del 06/05/2009 Rep. 36727
(dal 15/12/89) per 99 anni
Richiesta ristoro € 60.361,09 x opere allacciamento impianti come da convenzione, non ancora riconosciuti.
Agg.D.D. n.2014/09062 del 09/07/2014
Dal 01/05/2014
OLTRE IVA
P.IVA 04094990720</t>
  </si>
  <si>
    <t>Suolo Via C.Rosalba  mq.14.130</t>
  </si>
  <si>
    <t>DI BARI MARIA
Via Trani, 4 -Bari-Q.S.Paolo-
D.D. n.1379 del 29/02/2008
Contr. dal 01/06/2008 al 13/02/2016 in corso novazione
agg.DD. n.2014/01308 del 12/02/2014 (dal 01/12/2013) Aggiornamento a Dicembre 2015 (in meno) Il nuovo canone annuo è pari ad € 560,77 (IVA compresa)
Canone dal 01/01/2016 al 13/02/2016 € 5,88; dal 14/02/2016 al 31/12/2016 € 491,63 per un totale di € 497,51 (IVA compresa) OLTRE IVA
P. IVA 06409310726</t>
  </si>
  <si>
    <t>Suolo Int.Giardino P.zza Romita</t>
  </si>
  <si>
    <t>suolo fg. 58 p.lla 867</t>
  </si>
  <si>
    <t>ENTE PATRIMONIALE UNIONE
ITALIANA DELLE CHIESE AVVENTISTE
DEL 7° GIORNO
Resp. Evangelisti Francesco
D.C.C. n.61/98 del 9/10/98 x 99 anni
dalla stipula Convenz.11/9/98-10/9/2098 rep. n. 93729 racc. n. 21774 registrata a Bari il 05.19.1998 al n. 30793 verbale di consegna 09.10.1998</t>
  </si>
  <si>
    <t>Concessione diritto di superficie mq. 3100 Via Gentile individuato in catasto al fg. 44 p.lle 827-829-650-828 costruzione chiesa</t>
  </si>
  <si>
    <t>ARCIDIOCESI BARI-BITONTO CURIA
METROPOLITANA Mons. F.sco Cacucci
D.C.C. n.127/99 x 99 anni dalla stipula
Convenzione</t>
  </si>
  <si>
    <t>Concessione diritto di superficie mq. 3053 Fesca individuato in catasto al fg. 7 p.lle 929-908-913-928-1249(ex 906)-1246 (ex 740) costruzione chiesa</t>
  </si>
  <si>
    <t>SUD AREA s.r.l.
Amministratrore pro-tempore
dott. Matarrese Salvatore
Via Arturo Toscanini, 21- 70126 Bari-
OLTRE IVA Aggiornamento Gennaio 2015 (in meno)
P.IVA 01228810725</t>
  </si>
  <si>
    <t>suolo fg. 31 p.lle 435 e 436</t>
  </si>
  <si>
    <t>FONDAZIONE GIOVANNI PAOLO II ONLUS
Presidente e legale rappresentante
Mons. Nicola Bonerba
Via Marche n. 1 - 70123 Bari-Q. S. Paolo
Contr.x 6 anni Dal 18/11/2009
D.G.M. n.2009/00561 del 22/06/2009
Agg. DD. n.2015/00136 del 19/01/2015
(a far data dal 01/11/2014)
ESENTE IVA
P. IVA 93038872726</t>
  </si>
  <si>
    <t>suolo fg. 17 p.lla 1323 (parte) mq. 3010</t>
  </si>
  <si>
    <t>A.S.D. OLIMPIC CENTER
Legale Rappresentante Sig. Ataeni Alessandro
Via Rafaschieri s.n.c. -Bari-
Conc. D.C.C. n.2033/88, n.1090/89, n.1077/090 e
G.M. n.109/2003, n.55/2000 e n.19/2011
Convenzione del 23/06/2008 Rep. n.36519 reg. a Bari il 26/06/2008 (canone annuale simbolico di
€ 1000,00 per l'intera durata)
Verbale di consegna del 24/02/2011 x a. 99
ESENTE IVA</t>
  </si>
  <si>
    <t>Suolo PdZ tra le Vie Lucarelli, Bartolo e dell'Andro</t>
  </si>
  <si>
    <t>CAMPAGNA GIUSEPPE
C.da S. Vincenzo n.3 - 70016 Noicattaro (BA)
Conc. D.C.C. n.29/2011 del 27/04/2011
Sottoscrizione scritura privata 20/06/2011 reg. il
23/06/2011 al n.14666
Verbale di consegna del 15/07/2011 x anni 6
Scadenza contratto 14/07/2017
Agg. DD. n.2014/01219 del 08/09/2014 dal 01/07/2014
OLTRE IVA
Cod. Fisc. CMP GPP 42A68 A662D</t>
  </si>
  <si>
    <t>Suolo e sottos.Via V. Veneto 1-Torre a Mare</t>
  </si>
  <si>
    <t>REGIONE PUGLIA AZIENDA OSPEDALIERA UNIVERSITARIA CONSORZIALE POLICLINICO DI BARI                                 Piazza Giulio Cesare n. 11 – 70124 Bari                                 Direttore Generale Dott. Vitangelo Dattoli                            DGM n.505 dell’1/08/2013 e DCC. n.123 del 21/10/2016  x 6 anni                                                                           Verbali di consegna del 24/09/2013 e del 10/05/2017             Convenzione del 19/12/2016                                              P.IVA 04846410720                                                         ESENTE IVA</t>
  </si>
  <si>
    <t>Suolo fg. 107- p.lla  267(parte)  Deposito rifiuti e p.lla 268(parte)  servitù di passaggio condotte reti impiantistiche per il nosocomio</t>
  </si>
  <si>
    <t>PARROCCHIA ORTODOSSA ROMENA
"SANTISSIMA TRINITA'" DI BARI
Sacerdote Mihai Driga,
Via Conversano, 53/1- Casamassima (BA)
Conc. DCC n.159 del 22/12/2006
Verb. di Consegna (23/09/2009 posa prima pietra)
DCC Conc. n.2011/00105 del 15/11/2011
DGM Conc. Parrocchia n.2012/00077 del 27/02/2013
DGM n.2013/00158 del 04/04/2013
x anni 45
Convenzione del 18/04/2013 rep. n. 37283
Verbale di consegna del 03/05/2013 Aggiornamento Maggio 2015 in meno
ESENTE IVA
COD. FISC. 933331110721</t>
  </si>
  <si>
    <t>Suolo Bari fg. 50– p.lle 981-983-985 mq.948</t>
  </si>
  <si>
    <t>AEROPORTI PUGLIA S.p.A.
Viale Enzo Ferrari – 70128 Bari-Palese
Conc. Comodato gratuito DGM n.757 del 23/11/2017 x anni 5
Verb. di Consegna
Convenzione del rep. n.
COD. FISC. E P.IVA 03094610726</t>
  </si>
  <si>
    <t>Suolo Bari fg. 5– p.lle 41 (mq.883)- 179 (mq.2366)- 170 (mq.3991) - 165 (mq.5266) – 19 (mq.38856) per un totale complessivo di mq.51362  - COMODATO -</t>
  </si>
  <si>
    <t>FITTI SUOLI EX ALVEO PICONE - VIALE SALANDRA NN. 5-7</t>
  </si>
  <si>
    <t>Conc. Suolo fg. 28 - p.lla 425/h mq. 98 con accesso dal civ. 5/a  di viale Salandra</t>
  </si>
  <si>
    <t>MERICO VIRGINIA
V.le Salandra, 5/d - Bari
DD.n.2003/04831 del 17/7/03 dal 10/11/01
Scrittura privata del 27/01/04 registrata al n. 1189 serie 3 il 18/02/2004
Scadenza 09/11/2017 Contratto n. 1189/3 del 18/02/2004 Agg.DD. 2014/01308 del 13/02/2014 Dal 01/12/2013
ESENTE IVA</t>
  </si>
  <si>
    <t>Conc. Suolo fg. 28 - p.lla 419/b mq. 35 con accesso dal civ. 5/d di viale Salandra</t>
  </si>
  <si>
    <t>Suolo Libero</t>
  </si>
  <si>
    <t>Suolo fg. 28 - p.lla 423/f mq. 92 con accesso dal civ. 5/b di V.le Salandra</t>
  </si>
  <si>
    <t>Suolo Libero - Viale Salandra, 7/a</t>
  </si>
  <si>
    <t>Suolo fg. 28 - p.lla 426/i mq. 62 con accesso dal civ. 7/a di V.le Salandra</t>
  </si>
  <si>
    <t>Suolo fg. 28-p.lla 418 sub a mq. 82</t>
  </si>
  <si>
    <t>Suolo fg. 28-p.lla 420 sub c mq. 33</t>
  </si>
  <si>
    <t>Suolo fg. 28-p.lla 421 sub d mq. 81</t>
  </si>
  <si>
    <t>Suolo fg. 28-p.lla 422 sub e mq. 77</t>
  </si>
  <si>
    <t>Suolo fg. 28-p.lla 424 sub g mq. 91</t>
  </si>
  <si>
    <t>Conc. Suolo fg. 28-p.lla 427 sub l mq. 102</t>
  </si>
  <si>
    <t>FITTI SUOLI L.mare Perotti</t>
  </si>
  <si>
    <r>
      <rPr>
        <sz val="11"/>
        <color indexed="8"/>
        <rFont val="Calibri1"/>
        <family val="0"/>
      </rPr>
      <t>Automobile Club Italia Bari-BAT</t>
    </r>
    <r>
      <rPr>
        <sz val="11"/>
        <color indexed="8"/>
        <rFont val="Calibri"/>
        <family val="0"/>
      </rPr>
      <t xml:space="preserve"> distributore carburanti L.mare Perotti angolo Piazza Gramsci</t>
    </r>
  </si>
  <si>
    <t>distributore carburanti  L.mare Perotti angolo Piazza Gramsci</t>
  </si>
  <si>
    <t>FITTI REALI DI TERRENI -  ENEL                                                                                                                                                                                     SOMME DA ACCERTARE IN ENTRATA CAP. 12199 - E</t>
  </si>
  <si>
    <t>Arma dei Carabinieri-- Comando Legione dei Carabinieri di Puglia  c.f. 80021050721  Determinazione n. 2019/02456 del 05/03/2019  mq 2.455,00- suolo comunale sito a Bari-Torre a Mare in Via dello Scamuso, contraddistinto in catasto alla Sez. Torre a Mare fg. 7- p.lla 251</t>
  </si>
  <si>
    <t>suolo comunale sito a Bari-Torre a Mare in Via dello Scamuso, contraddistinto in catasto alla Sez. Torre a Mare fg. 7- p.lla 251</t>
  </si>
  <si>
    <t>accertamento da scomputare rispetto all'impegno  di € 4555,88 per determinazione Dir. 2019/03864 del 03/04/2019  della rip, Corpo polizia municipale</t>
  </si>
  <si>
    <t>Fitti reali di locali ad uso negozi, magazzini, rimesse</t>
  </si>
  <si>
    <t>FITTI REALI DI LOCALI</t>
  </si>
  <si>
    <t>A.S.L. BA AZIENDA SANITARIA
LOCALE -BARI
Lung. Starita, n.6- dal 09/05/95
DCC n.35 del 16/03/2006 e DGM n. 547del 22/06/2006
Scrittura privata del 25/07/2007 reg. il 01/08/2007 al n. 6613 dal 16/06/2003 x 6/a scadenza 15/06/2015 in itinere novazione
agg.D.D.2012/07695 dell'8/11/2012 (dal 01/09/2012)
Esenzione ISTAT L.135/2012, art.3, co.1-G.U.
n.189/14.08.2012 - dal 15/08/2012 canone fino al 30/06/2014 € 588,19 riduzione del canone del 15% (Legge n. 89 del 23/06/2014) € 499,96
ESENTE IVA
P.IVA 06534340721</t>
  </si>
  <si>
    <t>Loc.p.t.Centro Direzionale Japigia</t>
  </si>
  <si>
    <t>A.S.L. BA AZIENDA SANITARIA LOCALE
BARI-
Lung. Starita, n.6 -Bari-
Conc. D.C.C. n.11/06 scrittura del 13/07/2006 reg. il 24/04/2006 al n. 8789
Consegna 11/04/07 scadenza 12/04/2019
agg.D.D.2012/03118 del 17/05/2012
(dal 01/03/2012)
Esenzione ISTAT L.135/2012, art.3, co.1-G.U.
n.189/14.08.2012 - dal 15/08/2012 canone fino al 30/06/2014 € 2550,84 riduzione del canone del 15% (Legge n. 89 del 23/06/2014) € 2168,21
ESENTE IVA
P. IVA 06534340721</t>
  </si>
  <si>
    <t>Locali nell'ambito dell'immobile denominato “Centro Servizi alla Residenza “Via Omodeo, n.7</t>
  </si>
  <si>
    <t>A.S.L. BA AZIENDA SANITARIA LOCALE
BARI-
Lung. Starita, n.6 -Bari-
D.C.C. n.51 del 15/06/2006 D.G.M. 257 del 28/03/2008 scrittura privata del 13/06/2008 reg. il 17/06/2008 al n. 9839
Dal 04/06/2009 x 19 anni
agg D.D. n.2012/05961 del 30/08/2012
(a far data 01/06/2012)
Recupero anno 2012
Esenzione ISTAT L.135/2012, art.3, co.1-G.U.
n.189/14.08.2012 - dal 15/08/2012 canone fino al 30/06/2014 € 196,70 riduzione del canone del 15% (Legge n. 89 del 23/06/2014) € 167,20
ESENTE IVA
P. IVA 06534340721</t>
  </si>
  <si>
    <t>Loc.Ex Sc.Media A. Moro Bari-S.Spirito Località S.Pio</t>
  </si>
  <si>
    <t>A.S.L. BA AZIENDA SANITARIA LOCALE
BARI-
Lung.re Starita, 6 -70123 Bari-
D.C.C. n.35 del 16/03/06
D.G.C. n.547 del 22/06/06
Contratto del 25/07/2007 dal 16/06/03 x anni 6
canone annuale € 84.000,00
( € 6.660,72 p.t. - € 77.580,00 p.2°)
agg D.D. n.2012/04704 del 09/07/2012
(a far data 01/05/2012)
Esenzione ISTAT L.135/2012, art.3, co.1-G.U.
n.189/14.08.2012 - dal 15/08/2012
agg D.D. n.2012/05961 del 30/08/2012
(a far data 01/06/2012) canone fino al 30/06/2014 € 4946,85 riduzione del canone del 15% (Legge n. 89 del 23/06/2014) € 4204,82 ESENTE IVA
COD. FISC. 06534340721</t>
  </si>
  <si>
    <t>Centro Civico c/o Direz.S.Paolo-Via Cacudi 31</t>
  </si>
  <si>
    <t>A.S.L.BA AZIENDA SANITARIA LOCALE
BARI-
Lung.re Starita, 6 -70123 Bari-
D.G.C. n.257 del 28/03/2008 (Dal 17/05/2007)
agg D.D. n.2012/03710 del 05/06/2012
(a far data 01/04/2012)
Esenzione ISTAT L.135/2012, art.3, co.1-G.U.
n.189/14.08.2012 - dal 15/08/2012 canone fino al 30/06/2014 € 6749,28 riduzione del canone del 15% (Legge n. 89 del 23/06/2014) € 5736,89
ESENTE IVA
COD. FISC. 06534340721</t>
  </si>
  <si>
    <t>Loc. 2° p. Centro Direzionale Japigia -servizi sanitari (riabilitazione, poliambulatori, uffici front-line, CUP,esenzione ticket, protesi, anagrafe sanitaria,ecc.) ufficio vaccinazioni, consultorio (inaugurazione) (dal 19/05/2009)</t>
  </si>
  <si>
    <t>A.S.L.BA AZIENDA SANITARIA LOCALE
BARI-
Lung.re Starita, 6 -70123 Bari-
D.C.C. n.119 del 17/11/2006
D.C.C. n.32 del 27/05/2010
Convenzione del 30/09/2010 x a. 19 registrata a Gioia del Colle il 22.11.2010 al n. 7850
Verbale di consegna del 27/01/2011 scadenza 26/11/2030
ESENTE IVA
COD. FISC. 06534340721</t>
  </si>
  <si>
    <t>Ex Mercato coperto di Via Don Gnocchi -Bari-Q.S.Paolo                   '- P.ta 1157219 - Fg. 10-p.lla 555-Sub 1;                                  '- P.ta 1157219 - Fg. 10-p.lla 555-Sub 2</t>
  </si>
  <si>
    <t>FITTI CHIOSCHI SITI IN BARI-CARBONARA                                                 SOMME DA ACCERTARE IN ENTRATA CAP. 12201</t>
  </si>
  <si>
    <t>LIBERO
Verbale di riconsegna prot. n.292416 del 21/11/2017</t>
  </si>
  <si>
    <t>Chiosco-Bar P.S.Rita -Carbonara   Fg. 2- p.lla 674</t>
  </si>
  <si>
    <t>LIBERO</t>
  </si>
  <si>
    <t>Chiosco-Rivendita Giornali P.S.Rita -Carbonara Fg. 2 – p.lla 672</t>
  </si>
  <si>
    <t>GIOVANNIELLO MATTEO
Via Goldoni, 17 -70131 Bari-Carbonara
D.G.C. n.413 del 07/05/2009
Contratto del 29/05/2009 reg. il 25/05/2009 al n. 7019(Dal 18/03/2009)
x 9 anni
Agg. DD. n.2014/07344 del 04/06/2014
A far data dal 01/03/2014
OLTRE IVA
COD. FISC. GVN MTT 66C17 A662P
P.IVA 04365830720</t>
  </si>
  <si>
    <t>Chiosco-Bar P.Umberto I-Carbonara</t>
  </si>
  <si>
    <t>GIOVANNELLI CATERINA
Via Giuseppe Giusti, 36 -70131 Bari-Carbonara
D.G.C. n.413 del 07/05/2009
Contratto del 19/05/2009 reg. il 20/05/2009 al n. 6856 (Dal 18/03/2009)
x 9 anni
Agg. DD. n.2014/07344 del 04/06/2014
A far data dal 01/03/2014
OLTRE IVA
COD. FISC. DTL VTI 78M17 A662E
P.IVA 05359080727</t>
  </si>
  <si>
    <t>PIRULLI TOMMASO
Via Stoppato, 22 -70131 Bari-Carbonara
D.G.C. n.413 del 07/05/2009
Contratto del 19/05/2009 reg. il 20/05/2009 al n. 6832 (Dal 18/03/2009)
x 9 anni
Agg. DD. n.2014/07344 del 04/06/2014
A far data dal 01/03/2014
OLTRE IVA
COD. FISC. PRL TMS 47C08 A662P
P.IVA 06887490727</t>
  </si>
  <si>
    <t>Chiosco Edicola P.Umberto I-Carbonara</t>
  </si>
  <si>
    <t>AZZARETTI FRANK ANTONY
Via Ospedale Di Venere, 168 - Bari-Carbonara
D.G.C. n.413 del 07/05/2009
Contratto del 28/05/2009 reg. il 04/06/2009 al n. 7404 (Dal 18/03/2009)
x 9 anni
Agg. DD. n.2014/07344 del 04/06/2014
A far data dal 01/03/2014
OLTRE IVA
COD. FISC. ZZR FNK 67B03 Z404H
P.IVA</t>
  </si>
  <si>
    <t>Chiosco-Bar P.Umberto I- Carbonara</t>
  </si>
  <si>
    <t>FITTI LOCALI PROPRIETARIO 1/3 COMUNE DI BARI PER ATTO NOTAIO BUQUICCHIO DEL 16/02/88 D.C.C. n. 185/2000</t>
  </si>
  <si>
    <t>CAMPANILE ROSARIA
Via P. Ravanas, 302 -Bari-
(D.D. 2016/08590 DEL 22.07.2016)
CMP RSR 54D68 A662L
P.IVA 0684960729
OLTRE IVA</t>
  </si>
  <si>
    <t>Loc.Via Garruba, 206</t>
  </si>
  <si>
    <t>LORUSSO VITO
Via Garruba, 204 -Bari-
LRS VTI 67H17 A662D
ESENTE IVA</t>
  </si>
  <si>
    <t>Loc.Via Garruba, 204</t>
  </si>
  <si>
    <t>FITTI LOCALI QUARTIERE SAN PAOLO                                                          D.D. AGG. N. 2014/01308 DEL 13/02/2014 Aggiornamento 2015 (in meno)</t>
  </si>
  <si>
    <r>
      <rPr>
        <sz val="11"/>
        <color indexed="8"/>
        <rFont val="Calibri"/>
        <family val="0"/>
      </rPr>
      <t xml:space="preserve">Debitore di Via ferrara, 3 è "LAZZARO ANTONIO (ex ANGELO)
c/o Locale Via Ferrara, 1-Q.S.Paolo
Conc. D.G.C. n.446 del 25/05/2007
Contr.20/09/07 dal 03/10/06 al 30/06/2012 </t>
    </r>
    <r>
      <rPr>
        <sz val="10"/>
        <color indexed="8"/>
        <rFont val="Times New Roman"/>
        <family val="0"/>
      </rPr>
      <t>Reg. Contr. Telematicamente
Novazione D.D. n.2012/08062 del 22/11/2012 e
D.D. n. 2013/01575 del 20/03/2013
dal 01/07/2012 al 30/06/2018
AGGIORNAMENTO MARZO 2015 in meno OLTRE IVA
P.IVA 06215800720
LZZ NTN 79M14 A662Q"</t>
    </r>
  </si>
  <si>
    <t>Loc. Locale Via Ferrara, 3 - Tabacchi -</t>
  </si>
  <si>
    <t>LIBERO per cessata attività (Relazione Polizia Municipale prot. n.81513 del 28/03/2014)</t>
  </si>
  <si>
    <t>Loc. Locale Via Abruzzi, 2</t>
  </si>
  <si>
    <t>Musto Antonio
Via Abruzzi, 4 - 70123 Bari-Q.S.Paolo
D.D. n.1166 del 06/02/2003
Scritt. Privata 06/05/2003 registrata il 07/05/2003 al n. 3484 scadenza 25/05/2015 In corso novazione
OLTRE IVA
P.IVA 05684300725</t>
  </si>
  <si>
    <t>Loc. Locale Via Abruzzi, 4 - Enoteca-caffetteria</t>
  </si>
  <si>
    <t>LIBERO (Relazione Polizia Municipale prot. n.81513 del 28/03/2014)</t>
  </si>
  <si>
    <t>Loc. Locale Via Abruzzi, 6</t>
  </si>
  <si>
    <t>VAVALLE FRANCESCO
Via Molise,7 Zona Cecilia -70026 MODUGNO
Loc. D.G.C. n.3301 del 29/06/89
Contr. 02/11/89 x a. 6 dal 1/3/89
(in corso contenzioso per morosità) adibito a circolo ricreativo chiuso (Relazione Polizia Municipale prot. n. 81513 del 28/03/2014) ulteriore verifiche messa in mora
OLTRE IVA
C.F. VVL FNC 55B09 A662X</t>
  </si>
  <si>
    <t>Loc. locale Via Abruzzi, 8 - Circolo sportivo -</t>
  </si>
  <si>
    <t>Loc. locale Via Abruzzi, 10</t>
  </si>
  <si>
    <t>Loc. locale Via Abruzzi, 12</t>
  </si>
  <si>
    <t>ANTICA PIZZERIA S.A.S. DI CASSANO
GAETANO
Via Veneto, 8 - Bari
D.D. n.2016/05176 e n. 2016/10733 scrittura privata del 26/01/2017 registrata il 07/02/2017 al n. 002606 serie 3T
(dal 19/02/2015 al 18/02/2021) + rinnovo
(recupero periodo 19/02/2015-31/07/2016 in n.24 rate) OLTRE IVA
CSS GTN 62L31 A662O
P.IVA 06392240724</t>
  </si>
  <si>
    <t>Loc. Locale Via Abruzzi, 14 -Pizzeria da asporto</t>
  </si>
  <si>
    <t>Loc. Locale Via Abruzzi, 16</t>
  </si>
  <si>
    <t>BUONAMICO ANNA
Via Trani, 1
D.G.M. n.444/01
Contr. 30/7/01 x a. 6 dal 1/4/01
Reg. 20/8/01 al n. 8512 DD n.510 del 23/05/2005 x integrazione contratto intervenuta scrittura privata il 21/11/2005 reg. il 19/12/2005 al n. 2005 scadenza 31/03/2019
agg. D.D.2014/07344 del 04/06/2014
a far data 01/03/2014
Rateizzazione can.pregr.DGM n.2010/00500 del 27/07/2010
in n. 3 rate da € 500,00 cad.
OLTRE IVA
P.IVA 04642610721</t>
  </si>
  <si>
    <t>Loc. Locale via Trani, 1 -Parrucchiere-</t>
  </si>
  <si>
    <t>MARZIANI ANTONIA
Via Trani, 6 pal. A
D.D. n. 39040 dell'11/06/2012 dal 14/12 al 23/03/2018
dal 24/03/00
Contr. n. 374 serie 3T del 10/07/2012
(dal 09/08/2011 all'8/08/2015)
D.D. n. 2012/03940 dell'11/06/2012
Agg.DD. n.2014/01308 del 13/02/2014 (dal 01/12/2013) cessione di azienda Paltera Valentina in corso provvedimento
OLTRE IVA
MRZ
P. IVA 05566530720</t>
  </si>
  <si>
    <t>Loc. Locali Via Trani, nn. 3-5 Pizzeria da asporto-</t>
  </si>
  <si>
    <t>CHIMIENTI FILOMENA
Via Trani, 2 - Q.S.Paolo
Conc. Con D.G.M. n.5542/94
Contr. 24/7/95 dal 19/12/94 messa in mora e restituzione
OLTRE IVA
C.F. CHM FMN 34D53 A662S</t>
  </si>
  <si>
    <t>Loc. Locale Via Trani, 7 -Circolo ricreativo -</t>
  </si>
  <si>
    <t>COLUCCI BARTOLOMEO
Via Taranto, 3
Conc. Con D.G.M. n.34/94
Contr. 14/07/94 dal 01/03/93 messa in mora e restituzione locale
OLTRE IVA
COD. FISC. CLC BTL 68L15 F262F</t>
  </si>
  <si>
    <t>Loc. locale Via Trani, 9 - Vendita frutta e verdura -</t>
  </si>
  <si>
    <t>LISCO FILIPPO
Via Peucetia, 10 - 70026 Modugno
Conc. DD. n.2014/00088 del 14/01/2014 Aggiornamento NOVEMBRE 2015 in meno messa in mora e restituzione
OLTRE IVA
COD. FISC. LSC FPP 54C29 A662R
P.IVA 04298970726</t>
  </si>
  <si>
    <t>LOSACCO MARIA s.a.s. di MARZIANI
ANTONIA &amp; C.
Via Trani, 6 pal. A
Conc. con D.D. n.198/99 e n.258/99
Contr. 08/02/00 dal 6/12/98 Conc. con D.D. n.2015/01031 DEL 17/02/2015 DAL 05/12/2012 x ANNI 6
Recupero € 9225,96 periodo 05/12/2012 /31/12/2014 (verifiche)
OLTRE IVA
MRZ NTN 57S48 A662X
P.IVA 05237870729</t>
  </si>
  <si>
    <t>Loc. Via Trani, nn.13-15-17-19 - Generi alimentari civv. 13-15 -</t>
  </si>
  <si>
    <t>LISCO RAFFAELE
Via Leotta, n.3 -70123 Bari-Q.S.Paolo-
Conc. D.G.C. n.2575/92
Contr. 2/6/93 dal 24/11/92 DD. 2014/00089 del 14/01/2014 AGGIORNAMENTO DICEMBRE 2015 messa in mora e restituzione
OLTRE IVA
LSC RFL 59E22 A662C
P.IVA 02930400722</t>
  </si>
  <si>
    <t>Loc. Locale Via Trani, 21 -Macelleria -</t>
  </si>
  <si>
    <t>LAZZARO ANTONIO (ex ANGELO)
c/o Locale Via Ferrara, 1-Q.S.Paolo
Conc. D.G.C. n.446 del 25/05/2007
Contr.20/09/07 dal 03/10/06 al 30/06/2012
Reg. Contr. Telematicamente
Novazione D.D. n.2012/08062 del 22/11/2012 e
D.D. n. 2013/01575 del 20/03/2013
dal 01/07/2012 al 30/06/2018
AGGIORNAMENTO MARZO 2015 in meno OLTRE IVA
P.IVA 06215800720
LZZ NTN 79M14 A662Q</t>
  </si>
  <si>
    <t>Locale Bar Via Ferrara, 1 p.t. e deposito 1°p.</t>
  </si>
  <si>
    <t>DE MARZO MARIA
Via Ferrara, n.5- 70123 Bari- Q.S.Paolo
Conc. D.G.C. n.5376/95
Contr. 12/3/96 dalla data Verb.Cons.13/03/96 Agg. DD. 2014/01308 del 13/02/2014 Dal 01/12/2013 Aggiornamento 2015 in meno in itinere novazione
OLTRE IVA
DMR MRA 67B57 A662N
P.IVA 04656820729</t>
  </si>
  <si>
    <t>Loc. Locale Via Ferrara, 5 - Alimentari -</t>
  </si>
  <si>
    <t>DR. FRANCIA FRANCESCO
Via Piccinni, n.6 - Bari -
D.D. n. 2012/04705 del 09/07/2012
Contratto n. 665 serie 3T del 28/11/2012 x a.6 dal 30/04/2012 agg. dd. n. 20104/09062 del 09/07/2014 dal 01/05/2014
(scad. 29/04/2018)
OLTRE IVA
FRC FNC 47P27 A662L
P.IVA 02465060727</t>
  </si>
  <si>
    <t>Loc. Locale Via Ferrara, 7 - Deposito farmacia -</t>
  </si>
  <si>
    <t>POSTE ITALIANE S.P.A.
Competence Center di Bari
Via Amendola, 116 - 70126 Bari
Direttore ing. Tommaso Carofiglio
Conc. DCC n.17 del 23/02/2007
Scritt. Privata del 16/04/2007
Aggiornamento gennaio 2015
Canone € 1798,00/m soggetto ad aggiornamento ISTAT
decurtato di € 880,00 (x anni sei) quale rata di ammortamento delle somme anticipate riconosciute in € 44.317,12 per la chiusura del porticato che rimarrà acquisito alla proprietà comunale.
canone € 918,00/m + IVA in uno € 1101,60/m
x anni 6 dal 01/01/2009
Dal 2014 canone intero
pagamento a mezzo bonifico
OLTRE IVA
P.IVA 01114601006
C.F. 97103880585 N.B.: rinegoziazione in corso provvedimento giuntale</t>
  </si>
  <si>
    <t>Loc. Locale Via Lazio, 5</t>
  </si>
  <si>
    <t>POSTE ITALIANE S.P.A.
Società con socio unico
Viale Europa, 190 - 00100 ROMA-
Responsabile Ing. Francesco Porcaro
Ampliamento DD. n.2013/02107 dell'11/04/2013 e
DD. n.2013/02361 del 18/04/2013
Contr. del 13/05/2013 n.13496 serie 3 del 24/05/2013
Dal 01/03/2013 X a. 6
pagamento a mezzo bonifico AGGIORNAMENTO MARZO 2015
ESENTE IVA
P.IVA 01114601006
C.F. 97103880585</t>
  </si>
  <si>
    <t>ASSOCIAZIONE NAZIONALE LAVORATORI
MUTILATI ED INVALIDI DEL LAVORO ONLUS
Via Quintino Sella, 218
Pres. pro-tempore cav. Lorusso Lorenzo
D.D. n. 2012/06977 del 15/10/2012
D.G.M. n. 54 del 07/02/2013 dall'1/01/2012 al 31/12/2017
D.D. N. 2013/01605 del 21/03/2013 scrittura privata del 27/05/2013 reg. al n. 443 serie 3T il 28/05/2013 Agg. D.D. n. 2014/04224 del 31/03/2014 dal 01/02/2014 Aggiornamento 2015 in meno
ESENTE IVA
Pagamento a mezzo bonifico</t>
  </si>
  <si>
    <t>Sede Associazione</t>
  </si>
  <si>
    <t>LA COCCINELLA
Via Napoli, 333/F - Bari-
Resp. Sig.ra Sogari Agata
D.G.C. n.556/93 -Rip. Solidarietà Sociale
ora competenza P.E.G.S.
OLTRE IVA</t>
  </si>
  <si>
    <t>Loc.Via Napoli, 333/F - Asilo nido ora Sezione d'infanzia</t>
  </si>
  <si>
    <t>CAROFIGLIO MICHELE
Via Pietro Mascagni, 5-7-9 -70123 Bari
Del. G.C. n.871/04
Contr. 11/05/05 registrato il 19/05/2005 al n. 5664x 6a dall'11/05/2005 scadenza 10/05/2018
Agg D.D. n.2014/09062 del 09/07/2014
(a far data 01/05/2014)
OLTRE IVA
CRF MHL 64L13 A662C
P.IVA 03589660723</t>
  </si>
  <si>
    <t>Loc.Lung.re I. Augusto, 20 - Deposito pescato</t>
  </si>
  <si>
    <t>SCIANATICO ROSA in Antonacci
Via Vito de Fano, pal. 1/G -BARI-
Conc. D.G.C. n.7321/89 n.5073/90
Contr. 07/03/91 (dal 26/03/90)
Agg. D.D. n.2014/01308 del 13/02/2014
(a far data 01/12/2013) Aggiornamento 2014 (in meno)
In corso istruttoria per riconsegna reiterata novembre 2015
OLTRE IVA
COD. FISC. SNC RSO 60C44 A662G
P.IVA 03894270721</t>
  </si>
  <si>
    <t>Loc. Via Napoli, 334/A -Salumeria</t>
  </si>
  <si>
    <t>MORETTI NICOLA
Via Ettore Fieramosca, 86 -70100 Bari-
D.D. n.671/2009 del 12/02/2009
Scritt. Privata del 02/03/2009
Novazione contratto DD. n.2012/05330 del 26/07/2012
Dal 26/12/2009 al 25/12/2015
Contratto del 15/10/2012 reg. al n.2607 il 29/10/2012 Agg. D.D. n.2014/01308 del 13/02/2014
(a far data 01/12/2013) dal 01/12/2014 Aggiornamento 2014 (in meno)
Canone € 576,99 + IVA =€ 703,93 Recupero 2014 € 15,75 TOTALE ANNO 2015 € 8462,91 DGM n.29 del 31/01/2014 € -17000,00 DGM n. 795 del 30/11/2013 € -1580498 TOTALE a scomputo di lavori eseguiti € 32804,98 A CREDITO € 7416,25 Pagamento tramite bonifico bancario
OLTRE IVA
COD. FISC. MRT NCL 82E20 A662H
P. IVA 06784370725;</t>
  </si>
  <si>
    <t>Loc. C.so V. Emanuele 84/A -Rivendita tabacchi</t>
  </si>
  <si>
    <t>DE RENZO VITO
P.zza Moro c/ chiosco Tabacchi-70100 Bari
Conc. D.D. n.239 del 29/09/98 DD. Rinnovo n.2016/10141 del 06/09/2016
Contr. Del 03/10/2016 Reg. 11/10/2016 al n.018718 serie 3T dal 01/10/2015 al 30/09/2021 + 6 anni
Agg. D.D. n.2014/01308 del 13/02/2014
(a far data 01/12/2013) Aggiornamento 2015 in meno
OLTRE IVA
DRN VTI 62A26 A662S
P.IVA 05074280727</t>
  </si>
  <si>
    <t>Chiosco Rivendita tabacchi - P.zza Moro</t>
  </si>
  <si>
    <t>DI LUZIO FILOMENA
Via Giovanni Pascoli, 14 - 70100 Bari-
Conc. D.D. n. 2012/06206 del 13/09/2012
Contr. N. 536/3T del 10/12/2012 x a. 6 dal 13/07/2010 agg. D.D. 2014/11219 del 08/09/2014 dal 01/07/2014 luglio 2015 in meno
OLTRE IVA
DLZ FMN 57M49 A662K
P.IVA 06979970727</t>
  </si>
  <si>
    <t>Chiosco Bar all'interno giardini P.zza Garibaldi</t>
  </si>
  <si>
    <t>MASTRINI GIANNA
P.le Pugliese pal. E/11 Bari-Mungivacca
Conc. D.D. n.99 del 26/05/98
Contr. 1/6/99 Reg. 4/6/99 al n.6285
novazione contratto Delibera in C.C. attesa la scadenza 09/08/2015 sopralluogo UTC x verifica mq Aggiornamento 2015 (in meno)
ESENTE IVA
MST GNN 61P55 A662W</t>
  </si>
  <si>
    <t>Loc. Piazzale G. Alberto Pugliese - Deposito</t>
  </si>
  <si>
    <t>FEDERAZIONE PUGLIESE DONATORI
SANGUE FIDAS ONLUS
Presidente Prof.ssa Rosita Caterina Orlandi
Via Pietro Ravanas n. 215 - Bari- c/o ex Goccia del Latte
Conc. D.G.M. n.2012/00409 del 10/07/2012
Contr. 05/11/2012
A far data dal 01/01/2012 x a 6 rinnovabili. (Aggiornamento gennaio 2014 con D.D. Lista di Riscossione delle Entrate Patrimoniali) Aggiornamento 2015 (in meno)
ESENTE IVA
C.F. 80024600720</t>
  </si>
  <si>
    <t>Loc. Immobile ex Goccia del Latte all'interno dei giardini  P.zza Umberto I</t>
  </si>
  <si>
    <t>CINQUEPALMI NICOLETTA
Via Adriatica, 12 -Bari-Torre a Mare
Conc. D.D. n. 35/03 del 06/02/03
Contr. Del 13/05/03 reg. il 16/05/03 al n.5194
Scadenza 20.04.2019
agg.DD. 2014/09062 del 09/07/2014
(a far data 01/04/2014) aprile 2015 in meno
OLTRE IVA
CNQ NLT 54S43 A662W
P.IVA 06362860725</t>
  </si>
  <si>
    <t>Chiosco Edicola - Piazza della Torre-Torre a Mare</t>
  </si>
  <si>
    <t>DI LORENZO NICOLAIA
Via S. Onofrio, 36 - 70042 Mola
Conc. D.D. n. 35/03 del 06/02/03
Contr.del 06/06/2003 dal 21/04/01 al 20/04/2019 Reg. il 04/04/2002 al n. 2678
agg.DD. 2014/09062 del 09/07/2014
(a far data 01/04/2014) aprile 2015 in meno
OLTRE IVA
DLR NCL 51B48 F923X
P.IVA 00563160720</t>
  </si>
  <si>
    <t>Chiosco Bar - Piazza della Torre-Torre a Mare</t>
  </si>
  <si>
    <t>Pineta san Francesco - lato nord - Birreria - paninoteca-rosticceria</t>
  </si>
  <si>
    <t>Bar Pineta san Francesco - lato sud</t>
  </si>
  <si>
    <t>LARASPATA MATTEO
Via Ten. Francesco Di Liguori, n.11 - Bari
Conc.D.G.C. n.3116 del 07/11/97
Contr. a farsi
Agg. D.D. n.2014/01308 del 13/02/2014
(dal 01/12/2013)
Rateizzazione giusta DD.n.2010/02797 del 17/05/2010
in n.120 rate da € 102,50 cad. da gennaio 2004-
novembre 2009 oltre a € 893,91 x interessi da corrispondere
da corrispondere con la 1° rata) da maggio 2011
ad aprile 2021 DGM n. 175 del 13/06/2014 dal 01/07/2014 con scadenza del rapporto al 31/12/2014 Occupazione provvisoria inf. DGM del 09/12/2014
OLTRE IVA
LRS MTT 70A15 A662G
P.IVA 04508050723</t>
  </si>
  <si>
    <t>Loc. Bar c/o Palazzo di Città ex cassa economato</t>
  </si>
  <si>
    <t>O.E.R.
Presidente e legale rappresentante
Sig. Marcello Langianese (ora Giuseppe Foggetti)
Via Napoli, 279
Conc. D.D. n.2004/00132 del 08/01/04
Contr. 27/09/04 x anni 6 dal 01/01/03
Agg. D.D. n.2014/01308 del 13/02/2014
(dal 01/12/2013) Aggiornamento 2015 (in meno)
Reiterata riconsegna in corso trasferimento c/o via Ricchioni n. 1
OLTRE IVA
C.F. 93003310724</t>
  </si>
  <si>
    <t>Loc. Via Napoli, 279</t>
  </si>
  <si>
    <t>SUORE MISSIONARIE DELLA CARITA'
Estramurale Capruzzi, 23 -70100 Bari
D.G.C. n.611/83
Verb. Cons. 13/11/82
ESENTE IVA</t>
  </si>
  <si>
    <t>Ex casotto daziario Estr.Capruzzi, 23</t>
  </si>
  <si>
    <t>Loc.P.zza Vitt. Emanuele, 2 -Loseto</t>
  </si>
  <si>
    <t>inserito nell'elenco dei beni comuni</t>
  </si>
  <si>
    <t>Locali c/o Centro Sociale Enziteto                                          Fg. 8 - p.lla 148</t>
  </si>
  <si>
    <t>EUROAFI CODACONS
Legale rappresentante pro-tempore
Sig. Vito Tedone
Piazza Eroi del Mare, n.5 -70122 Bari
Sentenza Tribunale di Bari n.1893/2005
transazione D.G.M. n.381 del 11/07/2011 restituito in data 18/09/2015 x emergenza abitativa
ESENTE IVA
Cod. Fisc. 93310770727</t>
  </si>
  <si>
    <t>Locale sito in Bari-Mungivacca</t>
  </si>
  <si>
    <t>IMEL s.r.l.
Amm. Unico Sig.ra Gernone Maria
Via F.lli Mannarino, n.7 -70127 Bari-S.Spirito
D.D. n. 5350 del 07/08/2009 e n. 6175 del 22/09/2008 scrittura priv. del 21/10/2011 reg. il 26/10/2011 al n. 24793 d dal
agg. D.D. n.2009/05350 e n.2009/06175
Dal 22/10/2009 al 21/10/2021
DD. agg. n.2014/16768 del 16/12/2014 (dal 01/10/2014) ott.2015 in meno
OLTRE IVA
COD. FISC. GRN MRA 55D57 A662P
P.IVA 03159410728</t>
  </si>
  <si>
    <t>-Suolo destinato a verde pubblico -verde urbano e parco giochi -Fg.1-plle 283-284;                       Magazzino siti in Bari-S.Spirito-Catino-</t>
  </si>
  <si>
    <t>Locale presso compendio Lascito Garofalo in Bari-Palese all’incrocio tra Via Amedeo di Savoia Duca d’Aosta e via Indipendenza civv. 11, 13 e 15 iscritto in catasto fabbricati al Fg. 1 – p.lla 754 – Z.C. 4 – Cat. A/4 – Cl. 6</t>
  </si>
  <si>
    <t>ASSOCIAZIONE “TELEFONO D’ARGENTO” Presidente Sig. Michele Picciallo
Via Vittorio Veneto, 52 -70128 Bari-Palese
D.D. n. 2016/02095 del 07/03/2016 scrittura priv. del 27/04/2016 reg. il ……………….. al n. ………... x 6 anni (canone mensile € 836,55 oltre IVA pari ad € 184,04 in uno € 1020,59/m)
Dal al
OLTRE IVA
COD. FISC. 07680240723</t>
  </si>
  <si>
    <t>Sala multimediale/emeroteca presso compendio Lascito Garofalo sito in Bari-Palese  all’incrocio tra Via Amedeo di Savoia Duca d’Aosta e via Indipendenza civv. 11, 13 e 15 iscritto in catasto fabbricati al Fg. 1 – p.lla 755 Sub 1 e 2 – Z.C. 4 – Cat. A/4 –</t>
  </si>
  <si>
    <t>LATTANZI VINCENZO
Via Cornole di Ruccia n.29 -70026 Modugno (Bari)
D.D. n. 2016/01536 e n.2016/02095 del 07/03/2016 scrittura priv. Del 05/12/2016 Reg. il 14/12/2016 al n. 11463 serie 3 x 6 anni
OLTRE IVA
AGGIORNAMENTO ISTAT dicembre 2018 COD. FISC. LTT VCN 70T01 A662D
P.IVA</t>
  </si>
  <si>
    <t>Locale/bar ed area pertinenziale ivi comprese le strutture adibite a bagni pubblici presso il parco di Largo 2 Giugno – Viale Luigi Einaudi, iscritto in catasto fabbricati al Fg. 115 – p.lla 64 - Sub 1</t>
  </si>
  <si>
    <t>Locale presso il giardino “M.Campione” – Via N. Angelini ang. Via E.Caccuri, iscritto in catasto fabbricati al Fg. 47 – p.lla 1451 - Sub 1</t>
  </si>
  <si>
    <t>SOCIETA’ VIMINI s.r.l.s.
Legale Rappresentante Sig. Francesco Passaquindici Via S. Damiani n.5 -70132 Bari
D.D. n. 2016/12729 e n.2017/08018 del 13/07/2017 scrittura priv. del 25/07/2017 Reg. il 11/08/2017 al n. 6839 serie 3 x 6 anni
(canone mensile € 320,46 + IVA € 70,50 in uno € 390,96 x 5 mesi) OLTRE IVA
AGGIORNAMENTO ISTAT dicembre 2018 COD. FISC. PSS FNC 84A03 A662N
P.IVA08035400723</t>
  </si>
  <si>
    <t>MUSTO ALESSIA
Via Piemonte n.15 – 70132 Bari
D.D. n. 2016/11642 e n. 2017/03001 scrittura priv. Del 10/04/2017 Reg. il 24/04/2017 al n. 7617 serie 3T x 6 anni (canone x 9 mesi) Verbale di consegna del 20/04/2017
OLTRE IVA
AGGIORNAMENTO ISTAT aprile 2019 COD. FISC. MST LSS 97M55 A662Z
P.IVA</t>
  </si>
  <si>
    <t>Locale sito in Bari-Q.S.Paolo – Via Abruzzi, 10</t>
  </si>
  <si>
    <t>MUSTO LUIGI
Strada dei Dottula n.10 – 70100 Bari
D.D. n. 2016/11642 e n. 2017/03002 scrittura priv. Del 27/04/2017 Reg. il /04/2017 al n. 7617 serie 3T x 6 anni (canone x 9 mesi)
Verbale di consegna del 27/04/2017 OLTRE IVA
AGGIORNAMENTO ISTAT aprile 2019 COD. FISC. MST LGU 94B03 A662Y
P.IVA</t>
  </si>
  <si>
    <t>Locale sito in Bari-Q.S.Paolo – Via Abruzzi, 2</t>
  </si>
  <si>
    <t>PARROCCHIA S. CROCE
Via Fornari, 8 - Bari
Soc. Alberto d'Urso
sino al 31/12/2015
Provv. n.2537 del 18/5/90
Locali nn.2-3-4-5-6-7 dal 13/7/90
Provv. n.5506 del 21/11/00
Verb. Di Cons. dell'8/9/97
Scadenza rapporto 2015 in attesa verbale per riconsegna locali</t>
  </si>
  <si>
    <t>Locali prospicienti cortile interno Ist. Ed. "Giovanni XXIII" Via Fornari, 8</t>
  </si>
  <si>
    <t>ARCIDIOCESI DI BARI-BITONTO
Curia metropolitana
Vicario Episcopale per le Religiose
Padre Giulio Doronzo
P.zza Odegitria, 9 - Bari
D.G.M. n.859/99
D.G.M. n.1806/99
dal 12/4/00 all'11/4/2020</t>
  </si>
  <si>
    <t>Immobile Via Ferrara, 9-11-13-17-19 e Via Ravenna, 2-4-6-8-10-12-14 - destinato all'Ente Religioso Suore Missionarie della Carità Madre Teresa di Calcutta -COMODATO-</t>
  </si>
  <si>
    <t>CAPS (CENTRO AIUTO PSICO-
SOCIALE)
Presidente pro-tempore dott. Signorile
Marcello
Via Beethoven n. 1 - Bari
D.C.C. n.224/97 del 31/07/97
Durata anni 20 dal 26/9/97</t>
  </si>
  <si>
    <t>Immobile sito alla Via Barisano da Trani Sede Comunità Terapeutica o diurna per tossicodipendenti -COMODATO-</t>
  </si>
  <si>
    <t>CAPS (CENTRO AIUTO PSICO-
SOCIALE)
Presidente pro-tempore Sig. Signorile
Marcello
Via Beethoven n. 1 - Bari
D.G.M. n.1364/01
Durata anni 9
dal 29/1/2002 al 28/1/2011(rinnovato x altri 9 anni)</t>
  </si>
  <si>
    <t>Locali siti al 1° piano Palazzina sita al Q.S.Paolo ex Scuola Media Statale "DE FILIPPO" Via V. Ricchioni - Sede operativa -COMODATO-</t>
  </si>
  <si>
    <t>UN CLOWN PER AMICO                                       A.P.S. Strada Modugno-Carbonara 4/8 c/o Complesso residenziale Bari-Domani - 70131 Bari Presidente e legale rappresentante Sig. Michele Diana                                                                  DGM n. 702 del 05/12/2012                                 DGM n. 301 del 09/05/2013   convenzione del 17/07/2013 rep. n. 37315x 9 a. rinn.                 Dal 18/10/2013                                                   Dal 18/10/2013 x 9 anni + 9                                AGGIORNAMENTO OTTOBRE 2015  pari a zero    ESENTE IVA                                                     COD. FISC. 93294310722</t>
  </si>
  <si>
    <t>Loc.Plurifunzionale presso Complesso Bari Domani Via Modugno-Bari-Asse Modugno Carbonara</t>
  </si>
  <si>
    <t>ASSOCIAZIONE SINDACALE DICCAP - COORDINAMENTO REGIONALE DI SETTORE DELLA PUGLIA
Via Monte Carso, 24 - 71013 S. Giovanni Rotondo (FG) Resp. sig. Zitoli Michele Cod. Fisc. ZTL MHL 60H01 C983A DGM. n. 384 del 10/06/2014 Scritt. Priv. del 26/06/2014 n. 11516 serie 3/A del 27/06/2014 comodato gratuito x 6 anni dal 27/06/2014 Verbale del 16/07/2014
ESENTE IVA</t>
  </si>
  <si>
    <t>Locale all'interno comprensorio Bari-Domani                                                Strada provinciale 110 Modugno Carbonara n. 4 Bari  Sede operativa Associazione - COMODATO -</t>
  </si>
  <si>
    <t>ASSOCIAZIONE SINDACALE F.I.A.D.E.L. DELLA PROVINCIA DI BARI
Via Dalmazia, 111/b-113 -BARI Resp. sig. Zonno Sebastiano Cod. Fisc. ZNN SST 57S05 A662U DGM. n. 384 del 10/06/2014 Scritt. Priv. del 26/06/2014 n. 11516 serie 3/A del 27/06/2014 comodato gratuito x 6 anni dal 27/06/2014 Verbale del 16/07/2014
ESENTE IVA</t>
  </si>
  <si>
    <t>Locale all'interno comprensorio Bari-Domani                                                Strada provinciale 110 Modugno Carbonara n. 4 Bari - Sede operativa Associazione - COMODATO -</t>
  </si>
  <si>
    <t>ASSOCIAZIONE DI VOLONTARIATO “AGEBEO E AMICI DI VINCENZO ONLUS”
Legale Rappresentante sig. Michele Farina domiciliato c/o Clinica Pediatrica -Unità di Oncoemtologia del Policlinico di Bari -Piazza G. Cesare, 11 -BARI Cod. Fisc. 93041430724 DGM. n. 23 del 22/03/2016 Contratto-convenzione del n. del – COMODATO USO GRATUITO x 19 anni ESENTE IVA</t>
  </si>
  <si>
    <t>Immobili via Camillo Rosalba già I trav. Picone, iscritti in catasto:                             locale p.t. di vani 2 - Fg. 108- p.lla 48                                    locale p.t. di vani 4 – Fg. 48 -p.lla 48 Sub 1                          terreno</t>
  </si>
  <si>
    <t>LOCALI COMMERCIALI ED ARTIGIANALI SITI IN BARI - S. SPIRITO LOCALITA' SAN PIO GIA' ENZITETO</t>
  </si>
  <si>
    <t>Locale Bari-San Pio Via della Lealtà n. 10 destinato a dispensario farmaceutico</t>
  </si>
  <si>
    <t>DOTT. PANUNZIO MICHELE
Via Valle, 1 -70128 Bari-Palese-
D.D. n.2012/05025 del 16/07/2012
Contr. n. 20546 serie 3A dall'8/08/2011 x a 6 rinn.
Agg. DD. n.2014/01308 del 13/02/2014
(dal 01/12/2013) Aggiornamento 2014 in meno
OLTRE IVA
COD. FISC. PNN MHL 63H21 F284C
codice regionale 131343</t>
  </si>
  <si>
    <t>Loc. Via Catino, 48 civ. 11/1 - Ambulatorio medico - Specialista Ostetricia-Ginecologia + Anestesia Rianimazione</t>
  </si>
  <si>
    <t>DR.SSA MASTRONUZZI TECLA
Via Caldarola, n.26/A -BARI-
D.D. n.2008/04745 del 25/09/2008
Scrittura privata DEL 25/09/2008 reg. il 30/09/2008 al n. 12507 dal 04/07/2008 Agg. DD. n. 2014/01308 del 13/02/2014 Dal 01/12/2013 Aggiornamento 2015 in meno
OLTRE IVA
COD. FISC. MST TCL 65P44 L049C
P. IVA 05547740729</t>
  </si>
  <si>
    <t>Locale Catino-Enziteto  11/1 - Ambulatorio medico - Specialista Gastroenterologia</t>
  </si>
  <si>
    <t>Locale Catino-Enziteto  26/2</t>
  </si>
  <si>
    <t>emergenza abitativa</t>
  </si>
  <si>
    <t>n.2 loc.Catino-Enziteto 31/1-31/2</t>
  </si>
  <si>
    <t>Locali Catino-Enziteto civ. 33/1  civ. 33/2</t>
  </si>
  <si>
    <t>CORRADO UMBERTO
Via Catino, 48 pal. I/1 -Bari-S.Spirito
Conc. D.C.C. n.83/05 e D.G.M. n.756/05
Contr.23/03/06 reg. n.4165 del 29/3/06 dal 23/03/06
Agg. DT n.2014/07344 del 04/06/2014 (dal 01/03/2014)
OLTRE IVA
CRR MRT 70E13 A662Z
P.IVA 06449210720</t>
  </si>
  <si>
    <t>Loc.Via Catino, n.42/1 -Enziteto - Bar-gelateria-</t>
  </si>
  <si>
    <t>Locale Catino-Enziteto  33/3</t>
  </si>
  <si>
    <t>Locale Catino-Enziteto  44/1</t>
  </si>
  <si>
    <t>Locale Catino-Enziteto  44/2</t>
  </si>
  <si>
    <t>Locale Catino-Enziteto  45/3</t>
  </si>
  <si>
    <t>Locale Catino-Enziteto  54/1-54/2</t>
  </si>
  <si>
    <t>Locale Catino-Enziteto 54/3</t>
  </si>
  <si>
    <t>C.M. SUPERMERCATI di MINCUZZI
CATERINA s.r.l.
Amm.re Unico Mincuzzi Caterina
Via Catino, 48 int.45/1-2
Conc. D.G.C. n.4599/92 e n.2163/94
Contr.2/5/96 dal 25/7/90 ( loc.45/1 e loc.45/2)
Conc. D.G.C. n.1201/88 e n.4160/86
Contr. 1/12/88 x a.6 dal 21/9/88 (x loc.55/3)
Conc. D.G.C. n.6036/89
Contr. 06/11/91 ( x loc.55/4)
OLTRE IVA
MNC CRN 73H47 B737Z
P.IVA 05958010729</t>
  </si>
  <si>
    <t>Loc. n.4 Loc.Enziteto 45/1/2-55/3/4 - Supermercato -</t>
  </si>
  <si>
    <t>DR.SSA CAMPIONE CAMILLA in IANNONE
(ex SABATO DR. VINCENZO)
Via L. De Laurentis, n.23/E p.4 i.8 -Bari
(Nota ASL prot. n.155067/2 del 03/09/2010 a far
data dal 01/09/2010
Conc. D.G.C. n.847/05
DGC n.376/06 (riduzione canone)
ass. provv. a far data 13/12/05
concessione DELIBERA IN C.C.
AGG. DD. n. 2014/09062 del 09/07/2014 del 09/07/2014 dal 01/05/2014
OLTRE IVA
CMP CLL 60T64 A662D
P. IVA 05956800725</t>
  </si>
  <si>
    <t>Loc. 11/1 c/o Centro Sociale Enziteto - Ambulatorio Pediatrico</t>
  </si>
  <si>
    <t>ASSOCIAZIONE GAETANO LOMUSCIO
Presidente pro-tempore Sig. Montini Armando Bruno referente sig. Castellaneta Giacomo
Via Gregorio Ancona, n.11/E
D.G.C. n.1211 del 24/11/08
Contratto del 12/02/2009 x 6 anni n. 2618
Verbale di Consegna del 02/03/2009 scadenza 01/03/2021
Agg. DD. n.2014/04224 del 09/04/2014
A far data dal 01/02/2014 Aggiornamento 2015 in meno
ESENTE IVA
COD. FISC. 93349360722</t>
  </si>
  <si>
    <t>Loc.Ex Centro Sociale di Enziteto - Sede Associazione socio-culturale -</t>
  </si>
  <si>
    <t>Loc. P.zza Galleria Commerciale lato sud - Località San Pio fg. 8-p.lla 177</t>
  </si>
  <si>
    <t>Immobile Via Catino</t>
  </si>
  <si>
    <t>AMIU  Pugli S.p.A. - P IVA 05487980723 contratto sottoscritto in data  03/0/2006 -         ex Mercato Coperto di Enziteto</t>
  </si>
  <si>
    <t>Locazione immobile Via Catino</t>
  </si>
  <si>
    <t>Fitti reali di proprieta' diverse comunali</t>
  </si>
  <si>
    <t>FITTI REALI DI PROPRIETA' DIVERSE                                                              SOMME DA ACCERTARE AL CAPITOLO 12202</t>
  </si>
  <si>
    <t>KUWAIT PETROLEUM ITALIANA
Viale dell'Oceano Indiano, 13 - 00144 Roma
D.D. n.2008/06129 del
12/09/08 dal 27/3/08 x 18a scadenza 26/03/2026
Contratto del 10/10/2008 reg. il 23/10/2008 al n. 13860
D.D. n.504 del 05/02/2009
Scritt.Priv. Integrativa del 20/02/2009
Agg.DD n.2014/16768 del 16/12/2014 dal 01/10/2014
OLTRE IVA
COD. FISC. 00435970587
P. IVA 00891951006</t>
  </si>
  <si>
    <t>Suolo mq 3291 fg. 39-p.lla 1455 Viale De Laurentis ang III Mediana bis per Stazione di Servizio PEEP Poggiofranco</t>
  </si>
  <si>
    <t>ENI S.p.A.-Area Commerciale Rete
AGIP -Puglia e Basilicata -
Via Demetrio Marin, 21 - 70125 Bari
Conc. con D.C.C. n.1190/89
D.G.C. n.3679 del 02/08/90
Conv. 18/03/91 -Verb Cons. 16/12/91 x30a
DGM n.480 dell'8/08/2011 (Assegnazione diritto di
superficie conc. suolo mq 5000 - fg. 42 dal 10/05/2012)
Convenzione del 28/02/2012 Rep. n.37173
DT n.2012/02246 del 04/04/2012 (acc. in entrata
€ 138.895,75)
OLTRE IVA
P.IVA 00905811006
COD. FISC. 00484960588</t>
  </si>
  <si>
    <t>Conc. Suolo via Caldarola 44 mq 1000 (900+100) fg. 42 p.lle 893-895-897 per stazione di servizio fg 42 p.lle 894- 896 mq. 5000X realizzazione verde attrezzato</t>
  </si>
  <si>
    <t>ENI REFINING &amp; MARKETING BARI
Via Demetrio Marin, 21 - 70125 Bari
Conc. D.D. n.2004/04084 del 04/06/04
(x anni 20 dal Verb. Cons.in data 14/12/04)
Contr. 10/06/04 reg. il 02/07/2004 al nb. 7236
agg.DD. n.2014/01308 del 13/02/2014 dal 01/12/2013 Aggiornamento 2014 in meno
OLTRE IVA
P.IVA 00905811006
COD. FISC. 00484960588</t>
  </si>
  <si>
    <t>Conc.Suolo Asse Nord/Sud          Fg47 p.lle 931-958-961-934-937-614-929-174(parte)</t>
  </si>
  <si>
    <t>ENI
Divisione Refining &amp; Marketing
Area Commerciale Rete
Via Demetrio Marin, 21 - 70125 Bari
Resp.Contr.Esercizio Rete Dr. Lorenzo
Giustiniani -C.F.GST LNZ 55S29 A662A
Contratto del 09/10/2006 reg. il 19/10/2006 al n. 11946 n. x anni 20 dal verb. di consegna (06/12/06)
Agg. D.D. n.2015/00136 del 19/01/2015 dal 01/11/2014
OLTRE IVA
P.IVA 00905811006
COD. FISC. 00484960588</t>
  </si>
  <si>
    <t>Suolo Via G.d'Annunzio -Palese</t>
  </si>
  <si>
    <t>A.P.I.-ANONIMA PETROLI ITALIANA
Area Commerciale Bari
Via Amendola, 172/c -K4
Resp.Arch.Marco Giovanni Maria Scalabrini
Contratto del 07/10/2006 reg. il 13/09/2006 al n. 10245 x anni 20 dal verb. di consegna (10/11/06)
DD. n.2006/04078 del 10/07/06
Agg.D.D. n.2014/16768 del 16/12/2014 dal 01/10/2014
OLTRE IVA
P. IVA 00893861005</t>
  </si>
  <si>
    <t>Suolo Via Napoli fg.8-p.lla 848 mq.  25</t>
  </si>
  <si>
    <t>TOTAL ITALIA S.p.A. Direzione Rete-
Via Arconati, n.1- 20135 MILANO-
Procuratore Speciale dott.Luigi Valente
Conc. DT n.2010/00302 reg. 01/02/2010
x 18 a. dal Verb. di Consegna del 09/03/2010
Contratto n.741 del 02/03/2010 D.D. n. 2014/07344 del 04/06/2014 dal 01/03/2014 Aggiornamento marzo in meno
OLTRE IVA
P. IVA 00803030154</t>
  </si>
  <si>
    <t>Suolo stradale prospiciente fg. 18-p.lla922 in posizione traslata rispetto alla p.lla 625 - Viale Europa</t>
  </si>
  <si>
    <t>DEMA IMMOBILIARE  Amministratore Marti Vincenzo                                    Sede Via Cosimo De Giorgi, 52 -73100 LECCE                                            DD. n.2016/14820 del 13/12/2016      P.IVA   03620860753                    AGGIORNAMENTO ISTAT Dicembre 2018</t>
  </si>
  <si>
    <t>Conc.Suolo Via Napoli, 363</t>
  </si>
  <si>
    <t>DILELLA INVEST S.p.A.
Amm.re Unico Dilella Domenico
S.P. x Acquaviva km.2 -Adelfia
D.D. n.2005/04601 del 01/09/2005
Contr. 23/09/2005 x a. 20 reg. il 23/09/2005 al n. 9951
(Verb. Cons. 07/12/05)
In attività dal 30/06/2010
Agg. DD.n.2014/11219 del 08/09/2014 dal 01/06/2014
OLTRE IVA
C.F. DLL DNC 64H13 A662N
P.IVA 05038200720</t>
  </si>
  <si>
    <t>Suolo Asse Est-Ovest fg.58-p.lla 1515 (parte) mq.172</t>
  </si>
  <si>
    <t>TELECOM ITALIA S.P.A.
Gestione Patrimoniale 
Via Agostino De Pretis, 40-80133 NAPOLI-
Conc. D.D. n.2005/02936
Contr. Del 10/06/2005 reg. al  n. 6955 il  23/06/05
Verb. Cons. 27/06/05
Agg. DD.n.2014/11219 del 08/09/2014 dal 01/06/2014
(pagamento semestrale a mezzo bonifico)
OLTRE IVA 
P.IVA   04643350962</t>
  </si>
  <si>
    <t>Concessione area comunale c/o Piscine comunali</t>
  </si>
  <si>
    <t>TRIGGIANI FRANCESCO- Affiliato ACI
Via Devitofrancesco, n.31/C -Bari
D.D. n.2009/08403 del 23/12/2009
Contratto del 04/02/2010 n.33 serie 3T del 09/02/2010
Dal 04/02/2010 agg. D.D. n. 2014/11219 del 08/09/2014 dal 01/07/2014 luglio 2015 in meno
OLTRE IVA
COD. FISC. TRG FNC 68L06 A662L
P. IVA 05836440726</t>
  </si>
  <si>
    <t>Conc immobile via Crispi, 192/H</t>
  </si>
  <si>
    <t>MOTO CLUB BARI
Presidente pro-tempore D.co Scannicchio
Via Napoli, 277 -Bari-
Conc. D.G.M. n.1400/87 x a. 6 dal Verb.Cons.(31/7/87)
Novazione DD. n.2012/04113 del 15/06/2012 e n.2013/02848 del 13/05/2013
Contr. dal 31/07/2011 al 30/07/2017 x a. 6
Sollecitata stipula Aggiornamento agosto 2014 in meno
OLTRE IVA
P.IVA 03698910720
C.F. 93006730720</t>
  </si>
  <si>
    <t>Loc. via Napoli, 277</t>
  </si>
  <si>
    <t>BARI-MULTISERVIZI S.P.A.
Presidente pro-tempore
Via Oberdan, 4 - Bari
D.G.M. n.135/99
dal 5/5/99 x immobile
OLTRE IVA
P.IVA 05259640729
BONIFICO DA GIUGNO 2011
Aggiornamento Maggio 2015 in meno in corso novazione</t>
  </si>
  <si>
    <t>Unità immobiliare sita alla Via Viterbo, 6</t>
  </si>
  <si>
    <t>BARI-MULTISERVIZI S.P.A. Presidente pro-tempore Via Oberdan, 4 - Bari D.G.M. n. 1115/00  dal 20/10/99  suolo OLTRE IVA  P.IVA   05259640729 BONIFICO DA GIUGNO 2011 Aggiornamento Maggio 2015 in meno in corso novazione</t>
  </si>
  <si>
    <t>Suolo Via Caldarola ang. Apulia</t>
  </si>
  <si>
    <t>MINISTERO DELL'INTERNO
P.zza Viminale, 1 - Roma
Rif. Uff. Territoriale del Governo- Prefettura -
Bari- Serv. IV - P.zza Libertà, 1
Conc. DGC.n.339/81 e Rinn.DGC n.5181/88
Contr. n.5052 del 19/11/82
in corso rinnovo contratto con ridetermin. canone
In attesa certificazioni
ESENTE IVA</t>
  </si>
  <si>
    <t>Immobile Via Devitofrancesco - Caserma VV.F. - Carrassi</t>
  </si>
  <si>
    <t>ASSOCIAZIONE "UNITINSIEME"
Rete nazionale Comunità di CAPODARCO
Presidente e Legale rappresentante
Sig. Grimaldi Francesco
Via Cancello Rotto, 3 - 70125 Bari-
D. G.M. n.51 del 30/01/2009
Contratto del 03/03/2009
Verbale del 03/03/2009
Durata 19 anni
ESENTE IVA</t>
  </si>
  <si>
    <t>Suoli fg. 50 - p.lla 731 di mq. 6518</t>
  </si>
  <si>
    <t>CENTRO SOCIALE PER MINORI DEL BORGO ANTICO Gestito dalla Coop. Sociale a.r.l. “ Lavoriamo Insieme ONLUS” Legale rappresentante dott.ssa Anna Percoco Strada S. Teresa delle Donne n. 8 70122 Bari D.C.C. n. 110 del 22/10/2008 dal 13/01/2009 x 19/a</t>
  </si>
  <si>
    <t>Immobile Via Santa Teresa della Donne 8 Bari</t>
  </si>
  <si>
    <t>SOCIETA' "ALA" gestito dalla Coop.
SERVIZI ENERGETICI INTEGRATI S.c.r.l.
Amministr.Unico dott. Francesco Albergo
Via Bitritto, n.130 – 70124 Bari-
D.D. n.2009/06603 del 12/11/2009
Scritt. Privata del 12/11/2009 x 9 anni
Contr. n.15336 del 18/11/2009
Dal 13/11/2009 al 12/11/2018
Verbale di consegna del 13/11/2009
Agg. DD. n.2015/00136 del 19/01/2015
(a far data dal 01/11/2014)
Pagamento a mezzo Bonifico semestrale
OLTRE IVA
COD. FISC. e P. IVA 05819930727</t>
  </si>
  <si>
    <t>Concessione Suolo - Fg. 53 - p.lla 461 mq 9100 e parte sede stradale Via Giovanni Gentile Bari ml 405,00</t>
  </si>
  <si>
    <t>AZIENDA MUNICIPALE IGIENE PUBBLICA
S.P.A. -A.M.I.U.-
Presidente pro-tempore dott.Giuseppe Savino
Viale Lindemann Z.I. -Bari-
Conc. D.C.C. n.143 del 24/10/2005
Scrittura privata del 03/02/2006 registrata al n.2577
in data 23/02/2006</t>
  </si>
  <si>
    <t>Immobile di mq. 400 destinato a mercato coperto sito in Bari-S. Spirito al Quartiere Enziteto</t>
  </si>
  <si>
    <t>LEGA AMICI DEGLI ANIMALI (LADA)   MARIA CARLA ALESSANDRELLI           Via Manzoni, 6 - 70100 BARI               D.G.M. n. 2011/00445 del 01/08/2011 x anni 6  contratto del 22/12/2011 reg. il 24/05/2012 al n. 133438            Verbale del  22/03/2012                      Agg. DD. n.2014/09062 del 09/07/2014                                         Dal 01/04/2014                                   ESENTE IVA</t>
  </si>
  <si>
    <t>Parte Ex Mattatoio Comunale Via P.Oreste, 43</t>
  </si>
  <si>
    <t>giardino Mimmo Bucci</t>
  </si>
  <si>
    <t>MADONNA DEL BUTERRITO – padre Sabino di molfetta – comodato d’uso gratuito -Chiesa della Madonna di Buterrito sita nel Cimitero di Ceglie del Campo x 5 anni- deliberazione di Giunta Comunale n.542 del 1° agosto 2017 e determinazione dirigenziale n. 2017/10231 del 14/09/2017</t>
  </si>
  <si>
    <t>Comodato</t>
  </si>
  <si>
    <t>Associazione Croce Rossa italiana - Comitato di Bari   c.f.07552790722 per determinazione dirigenziale n 2019/03173  del 21/03/2019- complesso immobiliare sito a Bari  in Via Cotugno, 41, già sede dell’ Istituto scolastico Colli Grisoni, iscritto in catasto fabbricati del Comune di Bari al Foglio 107 Particella 305  per una superficie complessivi di mq 999,00</t>
  </si>
  <si>
    <t xml:space="preserve"> Via Cotugno, 41</t>
  </si>
  <si>
    <t>vi è da operare conguaglio per lavori a scomputo  di € 54.943,80 già congruiti</t>
  </si>
  <si>
    <t>FITTI REALI DI PROPRIETA' DIVERSE                                                              SOMME DA ACCERTARE AL CAPITOLO 12203</t>
  </si>
  <si>
    <t>Casa delle donne del Mediterraneo ETS - C.F. 93498530729 - Scrittura privata  del'01/04/2019  Determinazione Dirigenziale  2019/03659 dell'01/04/2019 compendio immobiliare comunale denominato ex “Caserma Guadagni”, con ingresso dalla via Dieta di Bari iscritti in catasto fabbricati del Comune di Bari al fg. 97 – p.lla 670 – sub 17 e sub 15,</t>
  </si>
  <si>
    <t>via Dieta di Bari iscritto in catasto fabbricati del Comune di Bari al fg. 97 – p.lla 670 – sub 17 e sub 15</t>
  </si>
  <si>
    <t>Rendite patrimoniali diverse dalle precedenti</t>
  </si>
  <si>
    <t>FITTI BENI CONFISCATI ALLA CRIMINALITA' ORGANIZZATA,  AI SENSI DEL D.LGS. 159/2011</t>
  </si>
  <si>
    <t>MASTROSERIO NICOLA/CARDINALE ANGELA   Decreto Sindacale prot. n. 259480/II/I DEL18/10/2017 - VERBALE DI CONSEGNA DEL 17/11/2017</t>
  </si>
  <si>
    <t>Viale Lazio, 8 (ex scuola LOPOPOLO</t>
  </si>
  <si>
    <t>FIUME ROSA   Decreto Sindacale prot. n.163826/II/I DEL 03/07/2017 - VERBALE DI CONSEGNA DEL 20/07/2017</t>
  </si>
  <si>
    <t>Strada S. Chiara, 14</t>
  </si>
  <si>
    <t>DIOGUARDI ORONZO                         Decreto Sindacale prot. n. 179930/II/I (DAL01/09/2014)</t>
  </si>
  <si>
    <t>Strada S. Chiara, 15 P.T.</t>
  </si>
  <si>
    <t>VASIENTI FLORIANA                       Decreto Sindacale prot. n. 111614/2019 (DAL 02/15/2019)</t>
  </si>
  <si>
    <t>Strada S. Chiara, 15 P.1°</t>
  </si>
  <si>
    <t>PASCAZIO GIACOMO                      Decreto Sindacale prot. n. 59191/2019 (DAL 02/04/2019)</t>
  </si>
  <si>
    <t>Strada S. Chiara, 15 P.2°</t>
  </si>
  <si>
    <t>SACCENTE VINCENZO                        Decreto Sindacale prot. n. 30769/II/I (DA MAGGIO 2014)</t>
  </si>
  <si>
    <t>Strada S. Chiara, 18 P.T.</t>
  </si>
  <si>
    <t>VALROSSO ANTONIO E MADDALENA LOPEZ      Decreto Sindacale prot. n. 195719/2019 (DAL 11/07/2019)</t>
  </si>
  <si>
    <t>Strada S. Chiara, 21/BIS P.1°e P.2</t>
  </si>
  <si>
    <t>PESCHETOLA ANNALISA Decreto Sindacale prot. n. 266197 DEL 25/10/2017 - VERBALE DI CONSEGNA DEL 30/10/2017</t>
  </si>
  <si>
    <t>TRIGGIANI ISABELLA                         Decreto Sindacale prot. n. 139410/II/I (DAL 12/06/2013)</t>
  </si>
  <si>
    <t>Vico S. Agostino - Vico Corsioli, 1 P.T.</t>
  </si>
  <si>
    <t>MICHEA ANTONIA  Decreto Sindacale prot. n. 223328 N.96/2019 - VERBALE DI CONSEGNA DEL 12/08/2019</t>
  </si>
  <si>
    <t>Vico S. Agostino - Vico Corsioli, 1 P.1</t>
  </si>
  <si>
    <t>MANZARI LUCREZIA  Decreto Sindacale prot. n. 223328 N.96/2019 - VERBALE DI CONSEGNA DEL 20/08/2019</t>
  </si>
  <si>
    <t>Vico S. Agostino - Vico Corsioli, 1 P.2</t>
  </si>
  <si>
    <t>MAGRINI MICAELA Decreto Sindacale prot. n. 80534/II/I DEL 06/04/2016 - VERBALE DI CONSEGNA DEL 06/04/2016</t>
  </si>
  <si>
    <t>Vico S. Agostino - Vico Corsioli, 1 P.3</t>
  </si>
  <si>
    <t>FITTI ALLOGGI IN TARANTO (ex ECA soppressa ai sensi L.R. n. 17 del 15/03/78)</t>
  </si>
  <si>
    <t>IERARDI BRUNO
Via Argentina, n.51 - Taranto D.D. N. 2013/09562 DEL 16/10/2013</t>
  </si>
  <si>
    <t>App. Via Argentina, 51 (TA)</t>
  </si>
  <si>
    <t>MISCEO EMANUELE                                            Via F. Crispi, 56 p.3 -Taranto                               Decreto Sindacale n. 73/2014 prot. n.183364/II/I verbale del 13/08/2014 Emergenza abitativa</t>
  </si>
  <si>
    <t>App. Via F. Crispi, 56 P.3 (TA)</t>
  </si>
  <si>
    <t>D’AMBROSIO MARGHERITA Decreto Sindacale n.29/2017 prot. n.179376/2017  dal 22/08/2017  Emergenza abitativa</t>
  </si>
  <si>
    <t>App. Via Cataldo Nitti, 64 P.3 (TA)</t>
  </si>
  <si>
    <t>FITTI APPARTAMENTI AL Q. SAN PAOLO</t>
  </si>
  <si>
    <t>FASANO VITO
Via Taranto, 11
D.G.M. n.4424/84 x a.6 dal 26/09/84
Contr. Verb. Reg. 16/9/98 al n. 286208
Agg.D.D. n. 2014/09062 del 09/07/2014
(a far data 01/05/2014) aggiornamento maggio 2015 in meno</t>
  </si>
  <si>
    <t>App.Via Taranto, 11 dx</t>
  </si>
  <si>
    <t>GIAMMARIA FILOMENA
Via Taranto, 11
D.G.C. n.4681/95
Contratto 08/04/97
Agg.D.D. n. 2014/09062 del 09/07/2014
(a far data 01/05/2014) Aggiornamento maggio 2015 in meno</t>
  </si>
  <si>
    <t>App.Via Taranto, 11 sx</t>
  </si>
  <si>
    <t>DI SISTO ANNARITA SPINA LUCA
Via Taranto, 13- Q.S.Paolo
DECRETO SINDACALE N.61/2018 PROT.261349</t>
  </si>
  <si>
    <t>Via Taranto, 13</t>
  </si>
  <si>
    <t>ARMENISE ONOFRIO
Via Tommaso Fiore, 16 - 7° piano
Conc. D.G.C. n.8 del 13/01/2005
Contr. del 21/01/05 x a.4
Verb. Cons.21/01/2005
Registrazione Telematica 16/02/2009
Dal 21/01/2009 al 20/01/2013
Agg. Can. D.D. n.2008/07655 del 03/11/2008
L. n.54/84
COD. FISC. RMN NFR 67M01 A662T</t>
  </si>
  <si>
    <t>Appartamento Via T. Fiore, 16</t>
  </si>
  <si>
    <t>ASSOCIAZIONE NAZIONALE
CARABINIERI
Via Putignani, 67 -1° piano -Bari-
Pres. Pro-tempore Col. Francesco Cuccaro
Conc. D.C.C. n.50/06</t>
  </si>
  <si>
    <t>App. sede Associazione-Via Putignani, 67  1° piano - Bari</t>
  </si>
  <si>
    <t>CAPS (CENTRO AIUTO PSICO-SOCIALE)
Presidente pro-tempore Sig. Signorile
Marcello
Via Beethoven n. 1 - Bari
Confisca ex art. 2 ter L.575/65 introdotta
con L.64/82 a carico Sig. Lazzarotto
Antonello
D.C.C. n.12/2000
Durata anni 30 dal 16/2/99</t>
  </si>
  <si>
    <t>Immobile sito alla Via Umberto I (Via per Bitonto) n. 79 ang Via Sardegna Bari-S.Spirito</t>
  </si>
  <si>
    <t>Buono Onofrio- Decreto n. 28/2017 del  03/07/2017 Verbale di consegna del 07/08/2017</t>
  </si>
  <si>
    <t>Vicolo Carmine, 13 Fg. 91 - p.lla 60- Sub 1-2;                                                 P.zza S. Pietro, 22 -Fg. 89- p.lla 158 Sub 1-20       - emergenza abitativa-</t>
  </si>
  <si>
    <t>ASSOCIAZIONE "LIBERA -ASSOCIAZIONI, NOMI E NUMERI CONTRO LE MAFIE"                           Rappresentante Alessandro Cobianchi                  Via IV Novembre n. 98 - 00144 ROMA-                 DGM. n. 736 del 18/11/2013                                Contratto-convenzione Rep. n. 37352 del 09/01/2014  x 19 anni con scadenza 08/07/2029  Cod. Fisc. 97116440583                                       P. IVA 06523941000</t>
  </si>
  <si>
    <t>Concessione in uso gratuito locale comunale Piazza San Pietro, 22 - Bari          iscritto in catasto al fg. 89 - p.lla 158 - sub 11</t>
  </si>
  <si>
    <t>Mongelli Adriana       Decreto n.25/2017 del 03/07/2017 verbale di consegna 21/09/2017</t>
  </si>
  <si>
    <t>App. Via San Totaro, 10/Vico del Lauro, 15</t>
  </si>
  <si>
    <t>Paciulli Rosa/Lobello Giuseppe  Decreto n. 43/2018  del 04/06/2018 - Verb. Di consegna 08/06/2018</t>
  </si>
  <si>
    <t>App.Via Crispi, 82</t>
  </si>
  <si>
    <t xml:space="preserve">Fiore Michele      - Decreto n31/2017-  del 03/07/2017    </t>
  </si>
  <si>
    <t>App.Via Abate Gimma,254</t>
  </si>
  <si>
    <t>DI SCHIENA VINCENZO E PAGLIONICO ADRIANA DECRETO N. 95/2019 PROT. N.223315 CONSEGNATO IN DATA 05/09/2019</t>
  </si>
  <si>
    <t>App.Via  Grimaldi, 15</t>
  </si>
  <si>
    <t>TORTORA PIETRO DECRETO 32/2017 PROT N. 163816 DEL 03/07/2017</t>
  </si>
  <si>
    <t>De Meo Lambiase      Decreto n.128/2017  del 27/12/2017 verbale di consegna 28/12/2017</t>
  </si>
  <si>
    <t>VIA POLA pal. C p. 2° int. Sx (SCH. N. 767)</t>
  </si>
  <si>
    <t>Strada detta della Marina, 104</t>
  </si>
  <si>
    <t>MONGELLI ANNA/FERRARO GIACOMO       DECRETO N. 14/2015 PROT. N. 69620/II/I DEL 23/03/2015 DAL 27/03/2015</t>
  </si>
  <si>
    <t>Via Davide Lopez, 16</t>
  </si>
  <si>
    <t>PUTIGNANO STEFANO/GIANNANDREA GIUSEPPINA DECRETO N. 10/2015 PROT. N. 67173/II/I DEL 19/03/2015 DAL 19/03/2015</t>
  </si>
  <si>
    <t>Via Davide Lopez, 24</t>
  </si>
  <si>
    <t>TOTA ENZA/SCHIRONE CLAUDIO DECRETO N. 3/2015 PROT. N. 17818/II/I DEL23/01/2015 DAL 26/01/2015</t>
  </si>
  <si>
    <t>Via F. Crispi, 98</t>
  </si>
  <si>
    <t>Strada Amenduni, 16,17</t>
  </si>
  <si>
    <t>ORTALIZIO ORONZO/GUERRIERI FILOMENA DECRETO N. 13/2015 PROT. N.69537/II/I DEL23/03/2015 DAL 24/03/2015</t>
  </si>
  <si>
    <t>Piazza San Pietro, 29</t>
  </si>
  <si>
    <t>BARNABA' ANTONIO DECRETO N. 26/2017 PROT. N. 163666 DEL 03/07/2017 - VERBALE DI CONSEGNA DEL  19/07/2017</t>
  </si>
  <si>
    <t>TRAVERSA PIAZZALE PUGLIESE N.1</t>
  </si>
  <si>
    <t>Ricci Nicoletti Adriana Dec 116/2017 del 24/11/2017 Verb. Cons. 30/11/2017</t>
  </si>
  <si>
    <t>VIA CONTE GIUSSO, 19, INT. 10 (SCH. N. 782)</t>
  </si>
  <si>
    <t>CUTRIGNELLI ANNA ORDINANZA SINDACALE N. 122/2015 PROT. N. 305076/II/I DEL 15/12/2015 DAL 22/12/2015</t>
  </si>
  <si>
    <t>Via Olbia, 27 fg 17 p.lla 1198 sub 61 e 107</t>
  </si>
  <si>
    <t>BALDASSARRE DANIELE/ TORI MARIA ANGELA ORDINANZA SINDACALE N.1/2016 PROT. N. 5695/II/I DEL 12/01/2016dal 15/01/2016</t>
  </si>
  <si>
    <t>Via della Lealtà 30/1 Quartiere San Pio</t>
  </si>
  <si>
    <t>SGRONI/MANDRIANI ORDINANZA SINDACALE N. 2/2016 PROT. N. 5709/II/I DEL 12/01/2016 DAL 22/01/2016</t>
  </si>
  <si>
    <t>via Libertà n. 55</t>
  </si>
  <si>
    <t>Andriola/Lattanzi Dec. 62/2017 del 29/09/2017 Verb. Cons. 04/10/2017</t>
  </si>
  <si>
    <t>VIA QUASIMODO, 61 int. 11 p. 5°</t>
  </si>
  <si>
    <t>Pascazio Annamaria Dec 100/2017 del 19/10/2017 Verb. Cons. 20/10/2017</t>
  </si>
  <si>
    <t>VIA DELLA COSTITUENTE N.19/E scala D - 3° p. - int. 5</t>
  </si>
  <si>
    <t>Angerame Teresa Dec. N. 70/2017 del 18/10/2017  Verb. Di consegna del 20/10/2017</t>
  </si>
  <si>
    <t>VIA DEL CORE , 13 P.1</t>
  </si>
  <si>
    <t>Centanni Carlo Dellino Giovanna Dec 121/2017 del 12/12/2017 Verb. Cons del  13/12/2017</t>
  </si>
  <si>
    <t>VIA P. RAVANAS N.173 ANG. VIA PRINCIPE AMEDEO N.373</t>
  </si>
  <si>
    <t>PETRIZZELLI GIUSEPPINA DECRETO SINDACALE N.100/2019 PROT. N. 248370 CONSEGNA DEL 23/09/2019</t>
  </si>
  <si>
    <t>VIA P. RAVANAS N.173 PIANO SECONDO</t>
  </si>
  <si>
    <t>CAPORUSSO MONIA ORDINANZA SINDACALE N. 98/2015 del 24/11/2015 PROT. N. 283514/II/I dal 12/02/2016</t>
  </si>
  <si>
    <t>Piazzale Pugliese n. 8</t>
  </si>
  <si>
    <t>FITTI IMMOBILE PROPRIETARIO 1/3 COMUNE DI BARI PER ATTO NOTAIO BUQUICCHIO DEL 10/02/88 Via Ravanas, 302</t>
  </si>
  <si>
    <t>VINCOTTO FELICE
Via P. Ravanas, 302 -Bari- I piano</t>
  </si>
  <si>
    <t>Appartamento Via Ravanas, 302</t>
  </si>
  <si>
    <t>CAMPANILE SERAFINA
Via P. Ravanas, 302 -Bari- I piano</t>
  </si>
  <si>
    <t>Leone Assunta Dec. N. 10/2018 del 02/02/2018 verb. Cons. 14/02/2018</t>
  </si>
  <si>
    <t>VIA PIETRO RAVANAS N.32 (SCH. N. 766) fg 87- p.lla 314 - sub 1 e 2</t>
  </si>
  <si>
    <t>d'Ambrosio Teresa /Nuovo Nicola Dec. 36/2018 del 20/04/2018</t>
  </si>
  <si>
    <t>VIA BOVIO, 73 P.1</t>
  </si>
  <si>
    <t>BITETTO MICHELE E LADISA MARGHERITA DECRETO SINDACALE N.97/2019 PROT. N.247180 CONSEGNATO IL 17/09/2019</t>
  </si>
  <si>
    <t>LUNGOMARE IX MAGGIO N. 8 fg 8  p.lla 1025 sub 9</t>
  </si>
  <si>
    <t>Zaccaro Maria Nunzia Dec. 12/2018 del 06/02/2018</t>
  </si>
  <si>
    <t>VIA TREVISANI, 297 appartamento n.3 vani + locale (già fg. 95, p.lla 294, sub 9, S1)</t>
  </si>
  <si>
    <t>Cirillo Raffaele/Laraspata Annarita Dec 29/2018 del 23/03/2018 Verb. Cons 09/04/2018</t>
  </si>
  <si>
    <t>VIA CRISPI, 48 4° P.</t>
  </si>
  <si>
    <t>LOIACONO MADDALENA
Via P. Ravanas, 302 -Bari- II piano</t>
  </si>
  <si>
    <t>VINCOTTO LAURA
Via P. Ravanas, 302 -Bari- II piano
Locazione a cura della A.S.L. BA giusta
delibera Commissario Straordinario prot. n.1213
del 16/05/2008
Dal 01/06/2008</t>
  </si>
  <si>
    <t>App.Via Ravanas, 302 p.2 int.5</t>
  </si>
  <si>
    <t>FITTI REALI USO ABITAZIONI VIA G. PETRONI,104                                            AGG. D.D. 2013/11699 DEL 04/12/2013 DAL 01/09/2013             Aggiornamento settembre 2015 in meno</t>
  </si>
  <si>
    <t>BARBONE GIUSEPPE
Pal. N int. 8 (3 vani)
DD N. 2015/02042 DEL 11/03/2015 dal 24/03/2014 al 09/12/2016 a seguito di voltura
COD. FISC. BRB GPP 57P30 A662Q In corso sottoscrizione contratto sollecitato</t>
  </si>
  <si>
    <t>App.V.G.Petroni, 104 Pal. N int.8</t>
  </si>
  <si>
    <t>AMBROSIO CONCETTA VED. BATTISTA
Pal. A int. 7 (2 vani)
DD. n. 2014/12009 del 23/09/2014 D.D. n. 2015/00589 del 08/06/2015
Contratti sottoscritti il 09/10/2015 e 10/11/2015 n. 001061 serie3T
Dal 11/02/2011al 19/02/2015 + 4
COD. FISC. MBR CCT 38B55 A662I</t>
  </si>
  <si>
    <t>App.V.G. Petroni, 104 Pal. A int.7</t>
  </si>
  <si>
    <t>COLANGIULI CARMINE
Pal. B/2 (2 vani)
D.D. n.2009/06049 del 15/09/2009
Contratto n.29 serie 3T del 02/02/2010
Dal 21/10/2007 al 20/10/2011 + 4 (20/10/2015)
COD. FISC. CLN CMN 56P29 A662K
In corso novazione dal 21/10/2015 € 243,98</t>
  </si>
  <si>
    <t>App.V.G. Petroni, 104 Pal. B/2</t>
  </si>
  <si>
    <t>LORUSSO GIACOMA in CENTANNI
Pal. G int. 2 (2 vani)
Contr. DD. n.2012/00345 del 22/05/2012
Scrittura privata del 05/06/2012 Reg. n.272 serie 3T
Dal 04/12/2011 al 03/12/2015 + 4
COD. FISC. LRS GCM 47B51 A662Z</t>
  </si>
  <si>
    <t>App.V.G. Petroni, 104 Pal.G int.2</t>
  </si>
  <si>
    <t>LONGO FRANCESCA-MILELLA GIUSEPPE
pal. F int. 7
Loc. D.D. n.463 del 16/01/04
Contratto n.102405 serie 3 del 13/09/04
Dal 13/09/08 al 12/09/2012 + 4
In corso novazione contratto canone € 293,05/m
Rateizzazione can.pregressi anni 92-03 per
€ 8298,11 in n.60 rate mensili di € 138,30 cad.
COD. FISC. MLL GPP 60T15 A662W
COD. FISC. LNG FNC 60H53 A662Z</t>
  </si>
  <si>
    <t>App.V.G. Petroni, 104 pal.F int.7</t>
  </si>
  <si>
    <t>PALLONE MARCO-ANACLERIO A.MARIA
Pal. M int. 3
Loc. D.D. n.799 del 23/01/04
Contratto n.7235 serie 3 del 15/06/04 per anni 4
Registrazione Telematica 7235 serie 3 rinnovo
Dal 01/01/2011 al 31/12/2015
COD. FISC. PLL MRC 54B18 A662Z
COD. FISC. NCL NMR 57A42 A662A
In corso novazione in attesa quantificazione UTC</t>
  </si>
  <si>
    <t>App.V.G. Petroni, 104 Pal.M int.3</t>
  </si>
  <si>
    <t>LORUSSO MARIA VED. GIANCANE                     D.D. N. 5915 DEL 07/11/05                         Contratto del  15/12/2005 reg. il 19/12/2005 al n. 1367                                                              In corso novazione scadenza 09/08/2015 quantificazione UTC</t>
  </si>
  <si>
    <t>App.V.G. Petroni, 104 Pal.M int.2</t>
  </si>
  <si>
    <t>FITTI REALI USO ABITAZIONI VIA NAPOLI, 334/A                                             AGG. D.D. 2013/11699 DEL 04/12/2013 DAL 01/09/2013           (Aggiornamento settembre 2015 in meno)</t>
  </si>
  <si>
    <t>BITETTO ANNA ved. LISCO
pal. H int. 5
D.G.C. n.1528 del 25/03/1985
D.D. n.2016/13325 del 16/11/2016
Contr. del 28/03/2017 registrato il 29/03/2016 al n. 6106 serie 3T
Dal 01/11/2016 al 31/10/2020 + 4 (31/10/2024)
COD. FISC. BTT NNA 40E68 A662F</t>
  </si>
  <si>
    <t>App.Via Napoli, 334 pal. H int. 5</t>
  </si>
  <si>
    <t>MELE ANTONIA in DE SANTIS
pal. E int. 6
D.D. n.654 del 12/02/2009
Contratto n.374 serie 3T del 04/07/2012
Dal 09/08/2011al 08/08/2015 + 4
Aggiornamento Agosto 2015 in meno
COD. FISC. MLE NTN 48A61 A662Y</t>
  </si>
  <si>
    <t>App.Via Napoli, 334 pal. E int. 6</t>
  </si>
  <si>
    <t>CEGLIE SERAFINA
pal. I int. 5
DD. n.2016/03722 del 12/04/2016
Contratto n. 005876 serie 3T del 27/03/217 dal 01/09/2015 al 31/08/2019 + 4 anni
COD. FISC. CGL SFN 66R43 A662V</t>
  </si>
  <si>
    <t>App. Via Napoli, 334 pal. I int. 5</t>
  </si>
  <si>
    <t>COLALEO MARIA
pal. E int. 8
D.D. n.2014/05002 del 22/04/2014
Contr. n. 001337serie 3T del 21/01/2016
dal 12/10/2012 al 11/10/2016 + 4
COD. FISC. CLL MRA 61B57 A662A</t>
  </si>
  <si>
    <t>App.Via Napoli, 334 pal. E int. 8</t>
  </si>
  <si>
    <t>MISCEO LEONARDA in SERGIO
pal. M int. 2
Conc. DGM n.560 del 14/06/2007
Contr.del 27/09/2007 scadenza 09/08/2015
Rateizzazione can.pregr.x € 8742,73 (periodo 1989-2003
n.120 rate mensili di € 72,86 cad. al 31/12/2013
n. 52 da pagare)
COD. FISC. MSC LRD 68S66 A662P
In corso novazione in attesa quantificazione UTC</t>
  </si>
  <si>
    <t>App. Via Napoli, 334 pal. M/2</t>
  </si>
  <si>
    <t>SCHINO GIUSEPPE
pal. L int. 3
DD. n. 2014/09908 del 30/07/2014
dal 30/09/2014 Contratto sottoscritto il 30/09/2014 n. 12246 serie 3T dal 01/01/2011 al 31/12/2014 + 4 anni
AGGIORNAMENTO GENNAIO 2015 in meno
COD. FISC. SCH GPP 42A08 A662I</t>
  </si>
  <si>
    <t>App. Via Napoli, 334 pal. L int. 3</t>
  </si>
  <si>
    <t>FITTI VANI AD USO ABITAZIONE NELLA CITTA' VECCHIA - ESENTE IMPOSTA VALORE AGGIUNTO</t>
  </si>
  <si>
    <t>GRAZIOSI COSIMA
Via Arco S. Pietro, 13 - Bari
DD. n.2012/03949 dell'11/06/2012
Contr. n. 620 serie 3T
dal 30/06/2010 al 29/06/2014 + 4
Agg. D.D. n. 2014/11219 del 08/09/2014 DAL 01/06/2014 Agg. Giugno 2015 in meno</t>
  </si>
  <si>
    <t>Loc. Vano Via Arco S. Pietro, 13</t>
  </si>
  <si>
    <t>MINCUZZI ANTONIA IN CASSANO
Via Arco S. Pietro, 13 - Bari
Loc. D.D. n.12/2003
(dal 18/01/02)
Contr. dal 19/03/03
agg D.D. n.2014/04224 del 09/04/2014
agg. Febbraio 2015 in meno
In corso novazione dal 22/04/2016 € 44,18/m</t>
  </si>
  <si>
    <t>Loc. Vano Corte Azzareo</t>
  </si>
  <si>
    <t>BOTTALICO CHIARA
Via S. Teresa delle Donne, 10 - Bari
Loc.D.D. n.7522/03
Contr. 01/03/04 dal 02/03/03
agg D.D. n.2014/04224 del 09/04/2014
(a far data dal 01/02/2014) Aggiornamento in meno febbraio 2015 D.D. n. 11626 del 28/09/2015 dal 26/11/2014</t>
  </si>
  <si>
    <t>Vano V.S.Teresa delle Donne,10</t>
  </si>
  <si>
    <t>libero  (da agosto 2017 decesso  precedente occupante schino Caterina )</t>
  </si>
  <si>
    <t>Loc. Vano Corte Azzareo, 6</t>
  </si>
  <si>
    <t>Carnimeo Nicola/Poliseno Maria Decreto Sind. 112/2018 del 04/12/2018 Verbale di Consegna 07/12/2018.</t>
  </si>
  <si>
    <t>VIA PRINCIPE AMEDEO, 508/A  (SCH. N. 672)</t>
  </si>
  <si>
    <t>Forleo Anna Decreto 4/2016 del 05/02/2016 Verbale di consegna 09/02/2016 fg 89 p.lla 141 sub 2 e  3</t>
  </si>
  <si>
    <t>PIAZZA SAN PIETRO, 3 e 4  (SCH. N. 740)</t>
  </si>
  <si>
    <t>Medda Maurizio Decreto n. 48/2017 dell'11/09/2017 Verbale di consegna 19/09/2017. fg 89 p.lla 141 sub 9 e 10</t>
  </si>
  <si>
    <t>PIAZZA SAN PIETRO, 5  e 5bis (SCH. N. 740)</t>
  </si>
  <si>
    <t>DI MARIO ROSARIA
Via S. Luca, 3 - Bari
Loc. D.G.C. n.3394/95
Contr. 22/01/96
agg.DD. n.2014/01308 del 13/02/2014
(a far data 01/12/2013)
Canone € 106,60 dal 1/08/2015 Aggiornamento in meno</t>
  </si>
  <si>
    <t>Largo Ospedale Civile, 13/14</t>
  </si>
  <si>
    <t xml:space="preserve">Libero </t>
  </si>
  <si>
    <t>VIA P. RAVANAS N.173 ANG. VIA PRINCIPE AMEDEO N.373 mq. 19</t>
  </si>
  <si>
    <t>Totale complessivo</t>
  </si>
  <si>
    <t>annuale imponibile 2020</t>
  </si>
  <si>
    <t>aggiornamento 2020 se dovuto</t>
  </si>
  <si>
    <t>Recupero Anno 2019 e precedenti</t>
  </si>
  <si>
    <t>Somma - totale</t>
  </si>
  <si>
    <t>Totale</t>
  </si>
  <si>
    <t>Loc. Locale Via Trani, 11 - Vendita carne equina - LIBERO</t>
  </si>
  <si>
    <t xml:space="preserve">LACRIOLA AGNESE  VIA TARANTO 9 70100 BARI DD. N.2018/14020 DEL 10/12/2018 SCRITTURA PRIVATA N. 002813 serie 3T per il periodo 21/12/2018÷20/12/2024 CODICE FISCALE: LCRGNS82S50A662T                                                                                                                                  </t>
  </si>
  <si>
    <t>TITTOZZI ALESSANDRO
V.le Salandra, 5/a - Bari 
CODICE FISCALE:TTTLSN77M05A662I                                                                                       DD. N.2019/08304 DEL 03/07/2019</t>
  </si>
  <si>
    <t>MARRA ANNA                                                                                                                                        CORSO VITTORIO EMENUELE 2 - BITONTO -PALOMBAIO-BARI                CONCESSIONE DD. N.2019/03595 DEL 29/03/2019 SCRITTURA PRIVATA REGISTRATA INTERO PERIODO (SEI ANNI) PRESSO AGENZIA DELLE ENTRATE AL N. 2524 SERIE 3 DEL 21/05/2020</t>
  </si>
  <si>
    <t>Loc.Piazzetta Eleonora 2 - Località San Pio fg. 8-p.lla 149-sub 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</si>
</sst>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00"/>
    <numFmt numFmtId="166" formatCode="0.0000"/>
    <numFmt numFmtId="167" formatCode="0.00_ ;\-0.00\ "/>
    <numFmt numFmtId="168" formatCode="#,##0.00\ &quot;€&quot;"/>
    <numFmt numFmtId="169" formatCode="[$-410]dddd\ d\ mmmm\ yyyy"/>
  </numFmts>
  <fonts count="40">
    <font>
      <sz val="11"/>
      <color indexed="8"/>
      <name val="Calibri"/>
      <family val="0"/>
    </font>
    <font>
      <sz val="10"/>
      <name val="Arial"/>
      <family val="0"/>
    </font>
    <font>
      <sz val="10"/>
      <color indexed="8"/>
      <name val="Arial"/>
      <family val="0"/>
    </font>
    <font>
      <b/>
      <sz val="11"/>
      <color indexed="8"/>
      <name val="Calibri"/>
      <family val="0"/>
    </font>
    <font>
      <sz val="11"/>
      <color indexed="16"/>
      <name val="Calibri"/>
      <family val="0"/>
    </font>
    <font>
      <sz val="11"/>
      <color indexed="8"/>
      <name val="Calibri1"/>
      <family val="0"/>
    </font>
    <font>
      <sz val="10"/>
      <color indexed="8"/>
      <name val="Times New Roman"/>
      <family val="0"/>
    </font>
    <font>
      <sz val="12"/>
      <color indexed="8"/>
      <name val="Calibri"/>
      <family val="0"/>
    </font>
    <font>
      <b/>
      <sz val="12"/>
      <color indexed="8"/>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5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22"/>
      </left>
      <right style="hair">
        <color indexed="22"/>
      </right>
      <top style="hair">
        <color indexed="22"/>
      </top>
      <bottom style="hair">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22"/>
      </left>
      <right style="hair">
        <color indexed="22"/>
      </right>
      <top>
        <color indexed="63"/>
      </top>
      <bottom style="hair">
        <color indexed="22"/>
      </bottom>
    </border>
    <border>
      <left style="hair">
        <color indexed="22"/>
      </left>
      <right>
        <color indexed="63"/>
      </right>
      <top style="hair">
        <color indexed="22"/>
      </top>
      <bottom style="hair">
        <color indexed="22"/>
      </bottom>
    </border>
    <border>
      <left style="hair">
        <color indexed="8"/>
      </left>
      <right>
        <color indexed="63"/>
      </right>
      <top style="hair">
        <color indexed="8"/>
      </top>
      <bottom>
        <color indexed="63"/>
      </bottom>
    </border>
    <border>
      <left>
        <color indexed="63"/>
      </left>
      <right>
        <color indexed="63"/>
      </right>
      <top style="medium">
        <color indexed="8"/>
      </top>
      <bottom>
        <color indexed="63"/>
      </bottom>
    </border>
    <border>
      <left>
        <color indexed="63"/>
      </left>
      <right style="hair">
        <color indexed="8"/>
      </right>
      <top style="medium">
        <color indexed="8"/>
      </top>
      <bottom>
        <color indexed="63"/>
      </bottom>
    </border>
    <border>
      <left style="hair">
        <color indexed="8"/>
      </left>
      <right style="hair">
        <color indexed="8"/>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color indexed="63"/>
      </right>
      <top>
        <color indexed="63"/>
      </top>
      <bottom style="hair">
        <color indexed="8"/>
      </bottom>
    </border>
    <border>
      <left>
        <color indexed="63"/>
      </left>
      <right style="medium">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medium">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color indexed="63"/>
      </left>
      <right style="medium">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color indexed="63"/>
      </right>
      <top>
        <color indexed="63"/>
      </top>
      <bottom>
        <color indexed="63"/>
      </bottom>
    </border>
    <border>
      <left style="hair">
        <color indexed="8"/>
      </left>
      <right style="medium">
        <color indexed="8"/>
      </right>
      <top style="hair">
        <color indexed="8"/>
      </top>
      <bottom style="hair">
        <color indexed="8"/>
      </bottom>
    </border>
    <border>
      <left style="medium">
        <color indexed="8"/>
      </left>
      <right>
        <color indexed="63"/>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color indexed="63"/>
      </top>
      <bottom>
        <color indexed="63"/>
      </bottom>
    </border>
    <border>
      <left style="medium">
        <color indexed="8"/>
      </left>
      <right style="hair">
        <color indexed="8"/>
      </right>
      <top>
        <color indexed="63"/>
      </top>
      <bottom style="hair">
        <color indexed="8"/>
      </bottom>
    </border>
    <border>
      <left style="hair">
        <color indexed="8"/>
      </left>
      <right style="medium">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medium">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8"/>
      </bottom>
    </border>
    <border>
      <left>
        <color indexed="63"/>
      </left>
      <right style="hair">
        <color indexed="22"/>
      </right>
      <top style="hair">
        <color indexed="22"/>
      </top>
      <bottom style="hair">
        <color indexed="22"/>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0" borderId="0" applyBorder="0" applyProtection="0">
      <alignment/>
    </xf>
    <xf numFmtId="0" fontId="25" fillId="20" borderId="1" applyNumberFormat="0" applyAlignment="0" applyProtection="0"/>
    <xf numFmtId="0" fontId="0" fillId="0" borderId="0" applyBorder="0" applyProtection="0">
      <alignment/>
    </xf>
    <xf numFmtId="0" fontId="0" fillId="0" borderId="0" applyBorder="0" applyProtection="0">
      <alignment horizontal="left"/>
    </xf>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 fillId="28" borderId="0" applyBorder="0" applyProtection="0">
      <alignment/>
    </xf>
    <xf numFmtId="0" fontId="0" fillId="29" borderId="4" applyProtection="0">
      <alignment/>
    </xf>
    <xf numFmtId="0" fontId="28"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29" fillId="31" borderId="0" applyNumberFormat="0" applyBorder="0" applyAlignment="0" applyProtection="0"/>
    <xf numFmtId="0" fontId="2" fillId="0" borderId="0" applyBorder="0" applyProtection="0">
      <alignment/>
    </xf>
    <xf numFmtId="0" fontId="0" fillId="32" borderId="5" applyNumberFormat="0" applyFont="0" applyAlignment="0" applyProtection="0"/>
    <xf numFmtId="0" fontId="30" fillId="20" borderId="6" applyNumberFormat="0" applyAlignment="0" applyProtection="0"/>
    <xf numFmtId="9" fontId="1" fillId="0" borderId="0" applyFill="0" applyBorder="0" applyAlignment="0" applyProtection="0"/>
    <xf numFmtId="0" fontId="3" fillId="0" borderId="0" applyBorder="0" applyProtection="0">
      <alignment/>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 fillId="0" borderId="0" applyBorder="0" applyProtection="0">
      <alignment horizontal="left"/>
    </xf>
    <xf numFmtId="0" fontId="37" fillId="0" borderId="10" applyNumberFormat="0" applyFill="0" applyAlignment="0" applyProtection="0"/>
    <xf numFmtId="0" fontId="38" fillId="33" borderId="0" applyNumberFormat="0" applyBorder="0" applyAlignment="0" applyProtection="0"/>
    <xf numFmtId="0" fontId="0" fillId="0" borderId="0" applyBorder="0" applyProtection="0">
      <alignment/>
    </xf>
    <xf numFmtId="0" fontId="39" fillId="3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28">
    <xf numFmtId="0" fontId="0" fillId="0" borderId="0" xfId="0" applyAlignment="1">
      <alignment/>
    </xf>
    <xf numFmtId="1" fontId="0" fillId="0" borderId="0" xfId="0" applyNumberFormat="1" applyAlignment="1">
      <alignment vertical="top" wrapText="1"/>
    </xf>
    <xf numFmtId="0" fontId="0" fillId="0" borderId="0" xfId="0" applyNumberFormat="1" applyAlignment="1">
      <alignment vertical="top" wrapText="1"/>
    </xf>
    <xf numFmtId="2" fontId="0" fillId="0" borderId="0" xfId="0" applyNumberFormat="1" applyAlignment="1">
      <alignment vertical="top" wrapText="1"/>
    </xf>
    <xf numFmtId="1" fontId="0" fillId="35" borderId="11" xfId="0" applyNumberFormat="1" applyFont="1" applyFill="1" applyBorder="1" applyAlignment="1">
      <alignment vertical="top" wrapText="1"/>
    </xf>
    <xf numFmtId="0" fontId="0" fillId="35" borderId="11" xfId="0" applyNumberFormat="1" applyFont="1" applyFill="1" applyBorder="1" applyAlignment="1">
      <alignment vertical="top" wrapText="1"/>
    </xf>
    <xf numFmtId="2" fontId="0" fillId="35" borderId="11" xfId="0" applyNumberFormat="1" applyFont="1" applyFill="1" applyBorder="1" applyAlignment="1">
      <alignment vertical="top" wrapText="1"/>
    </xf>
    <xf numFmtId="1" fontId="0" fillId="0" borderId="11" xfId="0" applyNumberFormat="1" applyBorder="1" applyAlignment="1">
      <alignment vertical="top" wrapText="1"/>
    </xf>
    <xf numFmtId="0" fontId="0" fillId="0" borderId="11" xfId="0" applyNumberFormat="1" applyFont="1" applyBorder="1" applyAlignment="1">
      <alignment vertical="top" wrapText="1"/>
    </xf>
    <xf numFmtId="2" fontId="0" fillId="0" borderId="11" xfId="0" applyNumberFormat="1" applyBorder="1" applyAlignment="1">
      <alignment vertical="top" wrapText="1"/>
    </xf>
    <xf numFmtId="1" fontId="0" fillId="0" borderId="11" xfId="0" applyNumberFormat="1" applyFill="1" applyBorder="1" applyAlignment="1">
      <alignment vertical="top" wrapText="1"/>
    </xf>
    <xf numFmtId="0" fontId="0" fillId="0" borderId="11" xfId="0" applyNumberFormat="1" applyFont="1" applyFill="1" applyBorder="1" applyAlignment="1">
      <alignment vertical="top" wrapText="1"/>
    </xf>
    <xf numFmtId="2" fontId="0" fillId="0" borderId="11" xfId="0" applyNumberFormat="1" applyFill="1" applyBorder="1" applyAlignment="1">
      <alignment vertical="top" wrapText="1"/>
    </xf>
    <xf numFmtId="0" fontId="0" fillId="0" borderId="0" xfId="0" applyNumberFormat="1" applyFill="1" applyAlignment="1">
      <alignment vertical="top" wrapText="1"/>
    </xf>
    <xf numFmtId="2" fontId="0" fillId="0" borderId="0" xfId="0" applyNumberFormat="1" applyFill="1" applyAlignment="1">
      <alignment vertical="top" wrapText="1"/>
    </xf>
    <xf numFmtId="0" fontId="4" fillId="0" borderId="0" xfId="45" applyNumberFormat="1" applyFont="1" applyFill="1" applyAlignment="1">
      <alignment vertical="top" wrapText="1"/>
    </xf>
    <xf numFmtId="0" fontId="5" fillId="0" borderId="11" xfId="0" applyNumberFormat="1" applyFont="1" applyFill="1" applyBorder="1" applyAlignment="1">
      <alignment vertical="top" wrapText="1"/>
    </xf>
    <xf numFmtId="1" fontId="0" fillId="36" borderId="11" xfId="45" applyNumberFormat="1" applyFont="1" applyFill="1" applyBorder="1" applyAlignment="1">
      <alignment vertical="top" wrapText="1"/>
    </xf>
    <xf numFmtId="0" fontId="0" fillId="36" borderId="11" xfId="45" applyNumberFormat="1" applyFont="1" applyFill="1" applyBorder="1" applyAlignment="1">
      <alignment vertical="top" wrapText="1"/>
    </xf>
    <xf numFmtId="0" fontId="0" fillId="36" borderId="11" xfId="0" applyNumberFormat="1" applyFont="1" applyFill="1" applyBorder="1" applyAlignment="1">
      <alignment vertical="top" wrapText="1"/>
    </xf>
    <xf numFmtId="2" fontId="0" fillId="36" borderId="11" xfId="45" applyNumberFormat="1" applyFont="1" applyFill="1" applyBorder="1" applyAlignment="1">
      <alignment vertical="top" wrapText="1"/>
    </xf>
    <xf numFmtId="2" fontId="0" fillId="36" borderId="11" xfId="0" applyNumberFormat="1" applyFill="1" applyBorder="1" applyAlignment="1">
      <alignment vertical="top" wrapText="1"/>
    </xf>
    <xf numFmtId="1" fontId="0" fillId="36" borderId="11" xfId="0" applyNumberFormat="1" applyFill="1" applyBorder="1" applyAlignment="1">
      <alignment vertical="top" wrapText="1"/>
    </xf>
    <xf numFmtId="1" fontId="0" fillId="0" borderId="4" xfId="0" applyNumberFormat="1" applyBorder="1" applyAlignment="1">
      <alignment vertical="top" wrapText="1"/>
    </xf>
    <xf numFmtId="0" fontId="0" fillId="0" borderId="4" xfId="0" applyNumberFormat="1" applyFont="1" applyBorder="1" applyAlignment="1">
      <alignment vertical="top" wrapText="1"/>
    </xf>
    <xf numFmtId="0" fontId="0" fillId="36" borderId="0" xfId="0" applyNumberFormat="1" applyFill="1" applyAlignment="1">
      <alignment vertical="top" wrapText="1"/>
    </xf>
    <xf numFmtId="1" fontId="0" fillId="36" borderId="4" xfId="0" applyNumberFormat="1" applyFill="1" applyBorder="1" applyAlignment="1">
      <alignment vertical="top" wrapText="1"/>
    </xf>
    <xf numFmtId="0" fontId="0" fillId="36" borderId="4" xfId="0" applyNumberFormat="1" applyFont="1" applyFill="1" applyBorder="1" applyAlignment="1">
      <alignment vertical="top" wrapText="1"/>
    </xf>
    <xf numFmtId="0" fontId="5" fillId="36" borderId="4" xfId="0" applyNumberFormat="1" applyFont="1" applyFill="1" applyBorder="1" applyAlignment="1">
      <alignment vertical="top" wrapText="1"/>
    </xf>
    <xf numFmtId="0" fontId="5" fillId="36" borderId="11" xfId="0" applyNumberFormat="1" applyFont="1" applyFill="1" applyBorder="1" applyAlignment="1">
      <alignment horizontal="left" vertical="top" wrapText="1"/>
    </xf>
    <xf numFmtId="0" fontId="5" fillId="36" borderId="11" xfId="0" applyNumberFormat="1" applyFont="1" applyFill="1" applyBorder="1" applyAlignment="1">
      <alignment vertical="top" wrapText="1"/>
    </xf>
    <xf numFmtId="1" fontId="0" fillId="0" borderId="4" xfId="0" applyNumberFormat="1" applyFill="1" applyBorder="1" applyAlignment="1">
      <alignment vertical="top" wrapText="1"/>
    </xf>
    <xf numFmtId="0" fontId="0" fillId="0" borderId="4" xfId="0" applyNumberFormat="1" applyFont="1" applyFill="1" applyBorder="1" applyAlignment="1">
      <alignment vertical="top" wrapText="1"/>
    </xf>
    <xf numFmtId="0" fontId="0" fillId="36" borderId="0" xfId="0" applyNumberFormat="1" applyFill="1" applyAlignment="1">
      <alignment/>
    </xf>
    <xf numFmtId="2" fontId="0" fillId="0" borderId="4" xfId="0" applyNumberFormat="1" applyBorder="1" applyAlignment="1">
      <alignment vertical="top" wrapText="1"/>
    </xf>
    <xf numFmtId="1" fontId="0" fillId="0" borderId="11" xfId="46" applyNumberFormat="1" applyFill="1" applyBorder="1" applyAlignment="1">
      <alignment vertical="top" wrapText="1"/>
    </xf>
    <xf numFmtId="0" fontId="0" fillId="0" borderId="11" xfId="46" applyNumberFormat="1" applyFont="1" applyFill="1" applyBorder="1" applyAlignment="1">
      <alignment vertical="top" wrapText="1"/>
    </xf>
    <xf numFmtId="2" fontId="0" fillId="0" borderId="11" xfId="46" applyNumberFormat="1" applyFill="1" applyBorder="1" applyAlignment="1">
      <alignment vertical="top" wrapText="1"/>
    </xf>
    <xf numFmtId="1" fontId="0" fillId="0" borderId="4" xfId="46" applyNumberFormat="1" applyFill="1" applyBorder="1" applyAlignment="1">
      <alignment vertical="top" wrapText="1"/>
    </xf>
    <xf numFmtId="0" fontId="0" fillId="0" borderId="4" xfId="46" applyNumberFormat="1" applyFont="1" applyFill="1" applyBorder="1" applyAlignment="1">
      <alignment vertical="top" wrapText="1"/>
    </xf>
    <xf numFmtId="2" fontId="0" fillId="0" borderId="4" xfId="46" applyNumberFormat="1" applyFill="1" applyBorder="1" applyAlignment="1">
      <alignment vertical="top" wrapText="1"/>
    </xf>
    <xf numFmtId="1" fontId="0" fillId="36" borderId="4" xfId="46" applyNumberFormat="1" applyFill="1" applyBorder="1" applyAlignment="1">
      <alignment vertical="top" wrapText="1"/>
    </xf>
    <xf numFmtId="0" fontId="0" fillId="36" borderId="4" xfId="46" applyNumberFormat="1" applyFont="1" applyFill="1" applyBorder="1" applyAlignment="1">
      <alignment vertical="top" wrapText="1"/>
    </xf>
    <xf numFmtId="2" fontId="0" fillId="36" borderId="4" xfId="46" applyNumberFormat="1" applyFill="1" applyBorder="1" applyAlignment="1">
      <alignment vertical="top" wrapText="1"/>
    </xf>
    <xf numFmtId="2" fontId="0" fillId="0" borderId="4" xfId="0" applyNumberFormat="1" applyFill="1" applyBorder="1" applyAlignment="1">
      <alignment vertical="top" wrapText="1"/>
    </xf>
    <xf numFmtId="2" fontId="0" fillId="36" borderId="4" xfId="0" applyNumberFormat="1" applyFill="1" applyBorder="1" applyAlignment="1">
      <alignment vertical="top" wrapText="1"/>
    </xf>
    <xf numFmtId="1" fontId="0" fillId="36" borderId="12" xfId="46" applyNumberFormat="1" applyFill="1" applyBorder="1" applyAlignment="1">
      <alignment vertical="top" wrapText="1"/>
    </xf>
    <xf numFmtId="0" fontId="0" fillId="36" borderId="12" xfId="46" applyNumberFormat="1" applyFont="1" applyFill="1" applyBorder="1" applyAlignment="1">
      <alignment vertical="top" wrapText="1"/>
    </xf>
    <xf numFmtId="2" fontId="0" fillId="36" borderId="12" xfId="46" applyNumberFormat="1" applyFill="1" applyBorder="1" applyAlignment="1">
      <alignment vertical="top" wrapText="1"/>
    </xf>
    <xf numFmtId="1" fontId="0" fillId="36" borderId="13" xfId="46" applyNumberFormat="1" applyFill="1" applyBorder="1" applyAlignment="1">
      <alignment vertical="top" wrapText="1"/>
    </xf>
    <xf numFmtId="0" fontId="0" fillId="36" borderId="11" xfId="46" applyNumberFormat="1" applyFont="1" applyFill="1" applyBorder="1" applyAlignment="1">
      <alignment vertical="top" wrapText="1"/>
    </xf>
    <xf numFmtId="2" fontId="0" fillId="36" borderId="11" xfId="46" applyNumberFormat="1" applyFill="1" applyBorder="1" applyAlignment="1">
      <alignment vertical="top" wrapText="1"/>
    </xf>
    <xf numFmtId="1" fontId="0" fillId="36" borderId="11" xfId="46" applyNumberFormat="1" applyFill="1" applyBorder="1" applyAlignment="1">
      <alignment vertical="top" wrapText="1"/>
    </xf>
    <xf numFmtId="0" fontId="7" fillId="0" borderId="11" xfId="0" applyNumberFormat="1" applyFont="1" applyFill="1" applyBorder="1" applyAlignment="1">
      <alignment horizontal="left" vertical="top" readingOrder="1"/>
    </xf>
    <xf numFmtId="0" fontId="0" fillId="0" borderId="0" xfId="0" applyNumberFormat="1" applyAlignment="1">
      <alignment horizontal="left" vertical="top" wrapText="1"/>
    </xf>
    <xf numFmtId="2" fontId="0" fillId="0" borderId="0" xfId="0" applyNumberFormat="1" applyAlignment="1">
      <alignment horizontal="left" vertical="top"/>
    </xf>
    <xf numFmtId="4" fontId="0" fillId="0" borderId="0" xfId="0" applyNumberFormat="1" applyAlignment="1">
      <alignment horizontal="left" vertical="top"/>
    </xf>
    <xf numFmtId="0" fontId="0" fillId="0" borderId="0" xfId="0" applyNumberFormat="1" applyAlignment="1">
      <alignment horizontal="left" vertical="top"/>
    </xf>
    <xf numFmtId="0" fontId="0" fillId="0" borderId="0" xfId="0" applyNumberFormat="1" applyAlignment="1">
      <alignment wrapText="1"/>
    </xf>
    <xf numFmtId="0" fontId="0" fillId="0" borderId="14" xfId="0" applyNumberFormat="1" applyBorder="1" applyAlignment="1">
      <alignment/>
    </xf>
    <xf numFmtId="0" fontId="0" fillId="0" borderId="0" xfId="0" applyNumberFormat="1" applyAlignment="1">
      <alignment/>
    </xf>
    <xf numFmtId="0" fontId="0" fillId="0" borderId="15" xfId="33" applyNumberFormat="1" applyFill="1" applyBorder="1" applyAlignment="1">
      <alignment/>
    </xf>
    <xf numFmtId="0" fontId="0" fillId="0" borderId="16" xfId="33" applyNumberFormat="1" applyFill="1" applyBorder="1" applyAlignment="1">
      <alignment/>
    </xf>
    <xf numFmtId="0" fontId="0" fillId="0" borderId="17" xfId="35" applyNumberFormat="1" applyFill="1" applyBorder="1" applyAlignment="1">
      <alignment/>
    </xf>
    <xf numFmtId="0" fontId="0" fillId="0" borderId="18" xfId="33" applyNumberFormat="1" applyFill="1" applyBorder="1" applyAlignment="1">
      <alignment/>
    </xf>
    <xf numFmtId="0" fontId="0" fillId="0" borderId="11" xfId="35" applyNumberFormat="1" applyFill="1" applyBorder="1" applyAlignment="1">
      <alignment/>
    </xf>
    <xf numFmtId="0" fontId="0" fillId="0" borderId="19" xfId="36" applyNumberFormat="1" applyFill="1" applyBorder="1" applyAlignment="1">
      <alignment horizontal="left"/>
    </xf>
    <xf numFmtId="0" fontId="0" fillId="0" borderId="20" xfId="36" applyNumberFormat="1" applyFill="1" applyBorder="1" applyAlignment="1">
      <alignment horizontal="left"/>
    </xf>
    <xf numFmtId="0" fontId="0" fillId="0" borderId="21" xfId="36" applyNumberFormat="1" applyFill="1" applyBorder="1" applyAlignment="1">
      <alignment horizontal="left"/>
    </xf>
    <xf numFmtId="0" fontId="0" fillId="0" borderId="22" xfId="36" applyNumberFormat="1" applyFill="1" applyBorder="1" applyAlignment="1">
      <alignment horizontal="left"/>
    </xf>
    <xf numFmtId="0" fontId="0" fillId="0" borderId="23" xfId="66" applyNumberFormat="1" applyFill="1" applyBorder="1" applyAlignment="1">
      <alignment/>
    </xf>
    <xf numFmtId="0" fontId="0" fillId="0" borderId="24" xfId="66" applyNumberFormat="1" applyFill="1" applyBorder="1" applyAlignment="1">
      <alignment/>
    </xf>
    <xf numFmtId="0" fontId="0" fillId="0" borderId="25" xfId="36" applyNumberFormat="1" applyFill="1" applyBorder="1" applyAlignment="1">
      <alignment horizontal="left"/>
    </xf>
    <xf numFmtId="0" fontId="0" fillId="0" borderId="14" xfId="66" applyNumberFormat="1" applyFill="1" applyBorder="1" applyAlignment="1">
      <alignment/>
    </xf>
    <xf numFmtId="0" fontId="0" fillId="0" borderId="26" xfId="66" applyNumberFormat="1" applyFill="1" applyBorder="1" applyAlignment="1">
      <alignment/>
    </xf>
    <xf numFmtId="0" fontId="0" fillId="0" borderId="27" xfId="36" applyNumberFormat="1" applyFill="1" applyBorder="1" applyAlignment="1">
      <alignment horizontal="left"/>
    </xf>
    <xf numFmtId="2" fontId="0" fillId="0" borderId="28" xfId="66" applyNumberFormat="1" applyFill="1" applyBorder="1" applyAlignment="1">
      <alignment/>
    </xf>
    <xf numFmtId="0" fontId="0" fillId="0" borderId="29" xfId="66" applyNumberFormat="1" applyFill="1" applyBorder="1" applyAlignment="1">
      <alignment/>
    </xf>
    <xf numFmtId="0" fontId="0" fillId="0" borderId="30" xfId="36" applyNumberFormat="1" applyFill="1" applyBorder="1" applyAlignment="1">
      <alignment horizontal="left"/>
    </xf>
    <xf numFmtId="2" fontId="0" fillId="0" borderId="19" xfId="66" applyNumberFormat="1" applyFill="1" applyBorder="1" applyAlignment="1">
      <alignment/>
    </xf>
    <xf numFmtId="0" fontId="0" fillId="0" borderId="20" xfId="66" applyNumberFormat="1" applyFill="1" applyBorder="1" applyAlignment="1">
      <alignment/>
    </xf>
    <xf numFmtId="4" fontId="0" fillId="0" borderId="0" xfId="0" applyNumberFormat="1" applyAlignment="1">
      <alignment/>
    </xf>
    <xf numFmtId="0" fontId="3" fillId="0" borderId="31" xfId="63" applyNumberFormat="1" applyFont="1" applyFill="1" applyBorder="1" applyAlignment="1">
      <alignment horizontal="left"/>
    </xf>
    <xf numFmtId="0" fontId="3" fillId="0" borderId="32" xfId="63" applyNumberFormat="1" applyFont="1" applyFill="1" applyBorder="1" applyAlignment="1">
      <alignment horizontal="left"/>
    </xf>
    <xf numFmtId="2" fontId="3" fillId="0" borderId="33" xfId="55" applyNumberFormat="1" applyFont="1" applyFill="1" applyBorder="1" applyAlignment="1">
      <alignment/>
    </xf>
    <xf numFmtId="0" fontId="3" fillId="0" borderId="34" xfId="55" applyNumberFormat="1" applyFont="1" applyFill="1" applyBorder="1" applyAlignment="1">
      <alignment/>
    </xf>
    <xf numFmtId="0" fontId="0" fillId="0" borderId="35" xfId="0" applyNumberFormat="1" applyBorder="1" applyAlignment="1">
      <alignment horizontal="left" vertical="top" wrapText="1"/>
    </xf>
    <xf numFmtId="164" fontId="0" fillId="0" borderId="11" xfId="0" applyNumberFormat="1" applyBorder="1" applyAlignment="1">
      <alignment horizontal="left" vertical="top" wrapText="1"/>
    </xf>
    <xf numFmtId="4" fontId="0" fillId="0" borderId="36" xfId="0" applyNumberFormat="1" applyBorder="1" applyAlignment="1">
      <alignment horizontal="left" vertical="top" wrapText="1"/>
    </xf>
    <xf numFmtId="0" fontId="3" fillId="0" borderId="37" xfId="0" applyNumberFormat="1" applyFont="1" applyBorder="1" applyAlignment="1">
      <alignment horizontal="left" vertical="top" wrapText="1"/>
    </xf>
    <xf numFmtId="164" fontId="3" fillId="0" borderId="38" xfId="0" applyNumberFormat="1" applyFont="1" applyBorder="1" applyAlignment="1">
      <alignment horizontal="left" vertical="top" wrapText="1"/>
    </xf>
    <xf numFmtId="4" fontId="3" fillId="0" borderId="39" xfId="0" applyNumberFormat="1" applyFont="1" applyBorder="1" applyAlignment="1">
      <alignment horizontal="left" vertical="top" wrapText="1"/>
    </xf>
    <xf numFmtId="0" fontId="3" fillId="0" borderId="40" xfId="0" applyNumberFormat="1" applyFont="1" applyBorder="1" applyAlignment="1">
      <alignment horizontal="left" vertical="top" wrapText="1"/>
    </xf>
    <xf numFmtId="164" fontId="0" fillId="0" borderId="0" xfId="0" applyNumberFormat="1" applyAlignment="1">
      <alignment horizontal="left" vertical="top" wrapText="1"/>
    </xf>
    <xf numFmtId="4" fontId="0" fillId="0" borderId="29" xfId="0" applyNumberFormat="1" applyBorder="1" applyAlignment="1">
      <alignment horizontal="left" vertical="top" wrapText="1"/>
    </xf>
    <xf numFmtId="0" fontId="3" fillId="0" borderId="41" xfId="0" applyNumberFormat="1" applyFont="1" applyBorder="1" applyAlignment="1">
      <alignment horizontal="left" vertical="top" wrapText="1"/>
    </xf>
    <xf numFmtId="164" fontId="0" fillId="0" borderId="21" xfId="0" applyNumberFormat="1" applyBorder="1" applyAlignment="1">
      <alignment horizontal="left" vertical="top" wrapText="1"/>
    </xf>
    <xf numFmtId="4" fontId="0" fillId="0" borderId="26" xfId="0" applyNumberFormat="1" applyBorder="1" applyAlignment="1">
      <alignment horizontal="left" vertical="top" wrapText="1"/>
    </xf>
    <xf numFmtId="0" fontId="3" fillId="0" borderId="35" xfId="0" applyNumberFormat="1" applyFont="1" applyBorder="1" applyAlignment="1">
      <alignment horizontal="left" vertical="top" wrapText="1"/>
    </xf>
    <xf numFmtId="164" fontId="3" fillId="0" borderId="25" xfId="0" applyNumberFormat="1" applyFont="1" applyBorder="1" applyAlignment="1">
      <alignment horizontal="left" vertical="top" wrapText="1"/>
    </xf>
    <xf numFmtId="4" fontId="3" fillId="0" borderId="42" xfId="0" applyNumberFormat="1" applyFont="1" applyBorder="1" applyAlignment="1">
      <alignment horizontal="left" vertical="top" wrapText="1"/>
    </xf>
    <xf numFmtId="0" fontId="3" fillId="0" borderId="25" xfId="0" applyNumberFormat="1" applyFont="1" applyBorder="1" applyAlignment="1">
      <alignment horizontal="left" vertical="top" wrapText="1"/>
    </xf>
    <xf numFmtId="4" fontId="0" fillId="0" borderId="22" xfId="0" applyNumberFormat="1" applyBorder="1" applyAlignment="1">
      <alignment horizontal="left" vertical="top" wrapText="1"/>
    </xf>
    <xf numFmtId="0" fontId="3" fillId="0" borderId="30" xfId="0" applyNumberFormat="1" applyFont="1" applyBorder="1" applyAlignment="1">
      <alignment horizontal="left" vertical="top" wrapText="1"/>
    </xf>
    <xf numFmtId="4" fontId="0" fillId="0" borderId="43" xfId="0" applyNumberFormat="1" applyBorder="1" applyAlignment="1">
      <alignment horizontal="left" vertical="top" wrapText="1"/>
    </xf>
    <xf numFmtId="0" fontId="0" fillId="0" borderId="28" xfId="0" applyNumberFormat="1" applyBorder="1" applyAlignment="1">
      <alignment horizontal="left" vertical="top" wrapText="1"/>
    </xf>
    <xf numFmtId="4" fontId="0" fillId="0" borderId="11" xfId="0" applyNumberFormat="1" applyBorder="1" applyAlignment="1">
      <alignment horizontal="left" vertical="top" wrapText="1"/>
    </xf>
    <xf numFmtId="0" fontId="3" fillId="0" borderId="19" xfId="0" applyNumberFormat="1" applyFont="1" applyBorder="1" applyAlignment="1">
      <alignment horizontal="left" vertical="top" wrapText="1"/>
    </xf>
    <xf numFmtId="164" fontId="3" fillId="0" borderId="30" xfId="0" applyNumberFormat="1" applyFont="1" applyBorder="1" applyAlignment="1">
      <alignment horizontal="left" vertical="top" wrapText="1"/>
    </xf>
    <xf numFmtId="4" fontId="3" fillId="0" borderId="30" xfId="0" applyNumberFormat="1" applyFont="1" applyBorder="1" applyAlignment="1">
      <alignment horizontal="left" vertical="top" wrapText="1"/>
    </xf>
    <xf numFmtId="0" fontId="8" fillId="37" borderId="44" xfId="0" applyNumberFormat="1" applyFont="1" applyFill="1" applyBorder="1" applyAlignment="1">
      <alignment horizontal="left" vertical="top" wrapText="1"/>
    </xf>
    <xf numFmtId="164" fontId="8" fillId="37" borderId="44" xfId="0" applyNumberFormat="1" applyFont="1" applyFill="1" applyBorder="1" applyAlignment="1">
      <alignment horizontal="left" vertical="top" wrapText="1"/>
    </xf>
    <xf numFmtId="4" fontId="8" fillId="37" borderId="44" xfId="0" applyNumberFormat="1" applyFont="1" applyFill="1" applyBorder="1" applyAlignment="1">
      <alignment horizontal="left" vertical="top" wrapText="1"/>
    </xf>
    <xf numFmtId="0" fontId="0" fillId="0" borderId="45" xfId="0" applyBorder="1" applyAlignment="1">
      <alignment/>
    </xf>
    <xf numFmtId="0" fontId="0" fillId="0" borderId="46" xfId="0" applyBorder="1" applyAlignment="1">
      <alignment/>
    </xf>
    <xf numFmtId="0" fontId="0" fillId="0" borderId="45"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1" xfId="0" applyNumberFormat="1" applyBorder="1" applyAlignment="1">
      <alignment/>
    </xf>
    <xf numFmtId="0" fontId="0" fillId="0" borderId="52" xfId="0" applyNumberFormat="1" applyBorder="1" applyAlignment="1">
      <alignment/>
    </xf>
    <xf numFmtId="0" fontId="0" fillId="0" borderId="53" xfId="0" applyNumberFormat="1" applyBorder="1" applyAlignment="1">
      <alignment/>
    </xf>
    <xf numFmtId="0" fontId="0" fillId="0" borderId="11" xfId="0" applyNumberFormat="1" applyFont="1" applyBorder="1" applyAlignment="1">
      <alignment vertical="top" wrapText="1"/>
    </xf>
    <xf numFmtId="0" fontId="0" fillId="0" borderId="11" xfId="0" applyNumberFormat="1" applyFill="1" applyBorder="1" applyAlignment="1">
      <alignment vertical="top" wrapText="1"/>
    </xf>
    <xf numFmtId="2" fontId="0" fillId="0" borderId="54" xfId="0" applyNumberFormat="1" applyBorder="1" applyAlignment="1">
      <alignment vertical="top" wrapText="1"/>
    </xf>
    <xf numFmtId="0" fontId="0" fillId="0" borderId="11" xfId="0" applyNumberFormat="1" applyFont="1" applyFill="1" applyBorder="1" applyAlignment="1">
      <alignment vertical="top" wrapText="1"/>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ngolo tabella pivot" xfId="33"/>
    <cellStyle name="Calcolo" xfId="34"/>
    <cellStyle name="Campo tabella pivot" xfId="35"/>
    <cellStyle name="Categoria tabella pivot" xfId="36"/>
    <cellStyle name="Cella collegata" xfId="37"/>
    <cellStyle name="Cella da controllare" xfId="38"/>
    <cellStyle name="Colore 1" xfId="39"/>
    <cellStyle name="Colore 2" xfId="40"/>
    <cellStyle name="Colore 3" xfId="41"/>
    <cellStyle name="Colore 4" xfId="42"/>
    <cellStyle name="Colore 5" xfId="43"/>
    <cellStyle name="Colore 6" xfId="44"/>
    <cellStyle name="Excel Built-in Bad" xfId="45"/>
    <cellStyle name="Excel Built-in Note" xfId="46"/>
    <cellStyle name="Input" xfId="47"/>
    <cellStyle name="Comma" xfId="48"/>
    <cellStyle name="Comma [0]" xfId="49"/>
    <cellStyle name="Neutrale" xfId="50"/>
    <cellStyle name="Normale 3" xfId="51"/>
    <cellStyle name="Nota" xfId="52"/>
    <cellStyle name="Output" xfId="53"/>
    <cellStyle name="Percent" xfId="54"/>
    <cellStyle name="Risultato tabella pivot" xfId="55"/>
    <cellStyle name="Testo avviso" xfId="56"/>
    <cellStyle name="Testo descrittivo" xfId="57"/>
    <cellStyle name="Titolo" xfId="58"/>
    <cellStyle name="Titolo 1" xfId="59"/>
    <cellStyle name="Titolo 2" xfId="60"/>
    <cellStyle name="Titolo 3" xfId="61"/>
    <cellStyle name="Titolo 4" xfId="62"/>
    <cellStyle name="Titolo tabella pivot" xfId="63"/>
    <cellStyle name="Totale" xfId="64"/>
    <cellStyle name="Valore non valido" xfId="65"/>
    <cellStyle name="Valore tabella pivot" xfId="66"/>
    <cellStyle name="Valore valido"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7CE"/>
      <rgbColor rgb="003366FF"/>
      <rgbColor rgb="0033CCCC"/>
      <rgbColor rgb="0099CC00"/>
      <rgbColor rgb="00FFCC00"/>
      <rgbColor rgb="00FF9900"/>
      <rgbColor rgb="00FF6600"/>
      <rgbColor rgb="00558ED5"/>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L310" sheet="Lista"/>
  </cacheSource>
  <cacheFields count="12">
    <cacheField name="n. Cap.">
      <sharedItems containsSemiMixedTypes="0" containsString="0" containsMixedTypes="0" containsNumber="1" containsInteger="1" count="5">
        <n v="12188"/>
        <n v="12199"/>
        <n v="12201"/>
        <n v="12202"/>
        <n v="12205"/>
      </sharedItems>
    </cacheField>
    <cacheField name="den. Cap.">
      <sharedItems containsMixedTypes="0" count="5">
        <s v="Canoni di concessioni per il godimento di beni del patrimonio indisponibile"/>
        <s v="fitti reali di suoli di proprietà"/>
        <s v="Fitti reali di locali ad uso negozi, magazzini, rimesse"/>
        <s v="Fitti reali di proprieta' diverse comunali"/>
        <s v="Rendite patrimoniali diverse dalle precedenti"/>
      </sharedItems>
    </cacheField>
    <cacheField name="Tipo">
      <sharedItems containsMixedTypes="0"/>
    </cacheField>
    <cacheField name="DEBITORE">
      <sharedItems containsMixedTypes="0"/>
    </cacheField>
    <cacheField name="RAGIONE DEL CREDITO">
      <sharedItems containsMixedTypes="0"/>
    </cacheField>
    <cacheField name="mensile con IVA se dovuta">
      <sharedItems containsMixedTypes="1" containsNumber="1"/>
    </cacheField>
    <cacheField name="annuale imponibile 2020">
      <sharedItems containsSemiMixedTypes="0" containsString="0" containsMixedTypes="0" containsNumber="1"/>
    </cacheField>
    <cacheField name="aggiornamento 2020 se dovuto">
      <sharedItems containsSemiMixedTypes="0" containsString="0" containsMixedTypes="0" containsNumber="1"/>
    </cacheField>
    <cacheField name="annuale imponibile">
      <sharedItems containsSemiMixedTypes="0" containsString="0" containsMixedTypes="0" containsNumber="1"/>
    </cacheField>
    <cacheField name="iva 22%">
      <sharedItems containsMixedTypes="1" containsNumber="1"/>
    </cacheField>
    <cacheField name="totale">
      <sharedItems containsSemiMixedTypes="0" containsString="0" containsMixedTypes="0" containsNumber="1"/>
    </cacheField>
    <cacheField name="Recupero Anno 2019 e precedenti">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3:C15" firstHeaderRow="2" firstDataRow="2" firstDataCol="2"/>
  <pivotFields count="12">
    <pivotField axis="axisRow" compact="0" showAll="0" defaultSubtotal="0">
      <items count="5">
        <item x="0"/>
        <item x="1"/>
        <item x="2"/>
        <item x="3"/>
        <item x="4"/>
      </items>
    </pivotField>
    <pivotField axis="axisRow" compact="0" showAll="0" defaultSubtotal="0">
      <items count="5">
        <item x="0"/>
        <item x="1"/>
        <item x="2"/>
        <item x="3"/>
        <item x="4"/>
      </items>
    </pivotField>
    <pivotField compact="0" showAll="0" defaultSubtotal="0"/>
    <pivotField compact="0" showAll="0"/>
    <pivotField compact="0" outline="0" subtotalTop="0" showAll="0" defaultSubtotal="0"/>
    <pivotField compact="0" showAll="0"/>
    <pivotField compact="0" outline="0" subtotalTop="0" showAll="0" defaultSubtotal="0"/>
    <pivotField compact="0" outline="0" subtotalTop="0" showAll="0" defaultSubtotal="0"/>
    <pivotField compact="0" showAll="0"/>
    <pivotField compact="0" showAll="0"/>
    <pivotField dataField="1" compact="0" outline="0" subtotalTop="0" showAll="0"/>
    <pivotField compact="0" outline="0" subtotalTop="0" showAll="0" defaultSubtotal="0"/>
  </pivotFields>
  <rowFields count="2">
    <field x="0"/>
    <field x="1"/>
  </rowFields>
  <rowItems count="11">
    <i>
      <x/>
    </i>
    <i r="1">
      <x/>
    </i>
    <i>
      <x v="1"/>
    </i>
    <i r="1">
      <x v="1"/>
    </i>
    <i>
      <x v="2"/>
    </i>
    <i r="1">
      <x v="2"/>
    </i>
    <i>
      <x v="3"/>
    </i>
    <i r="1">
      <x v="3"/>
    </i>
    <i>
      <x v="4"/>
    </i>
    <i r="1">
      <x v="4"/>
    </i>
    <i t="grand">
      <x/>
    </i>
  </rowItems>
  <colItems count="1">
    <i/>
  </colItems>
  <dataFields count="1">
    <dataField name="Somma - totale" fld="10"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N65533"/>
  <sheetViews>
    <sheetView tabSelected="1" zoomScalePageLayoutView="0" workbookViewId="0" topLeftCell="A206">
      <selection activeCell="F209" sqref="F209"/>
    </sheetView>
  </sheetViews>
  <sheetFormatPr defaultColWidth="9.140625" defaultRowHeight="15"/>
  <cols>
    <col min="1" max="1" width="7.00390625" style="1" customWidth="1"/>
    <col min="2" max="2" width="17.8515625" style="2" customWidth="1"/>
    <col min="3" max="3" width="27.00390625" style="2" customWidth="1"/>
    <col min="4" max="4" width="71.7109375" style="2" customWidth="1"/>
    <col min="5" max="5" width="16.7109375" style="2" customWidth="1"/>
    <col min="6" max="6" width="15.421875" style="3" customWidth="1"/>
    <col min="7" max="7" width="11.28125" style="3" customWidth="1"/>
    <col min="8" max="9" width="14.7109375" style="3" customWidth="1"/>
    <col min="10" max="10" width="10.421875" style="3" customWidth="1"/>
    <col min="11" max="11" width="16.8515625" style="3" customWidth="1"/>
    <col min="12" max="12" width="10.57421875" style="3" customWidth="1"/>
    <col min="13" max="16384" width="9.140625" style="2" customWidth="1"/>
  </cols>
  <sheetData>
    <row r="1" spans="1:13" ht="75">
      <c r="A1" s="4" t="s">
        <v>0</v>
      </c>
      <c r="B1" s="5" t="s">
        <v>1</v>
      </c>
      <c r="C1" s="5" t="s">
        <v>2</v>
      </c>
      <c r="D1" s="5" t="s">
        <v>3</v>
      </c>
      <c r="E1" s="5" t="s">
        <v>4</v>
      </c>
      <c r="F1" s="6" t="s">
        <v>5</v>
      </c>
      <c r="G1" s="6" t="s">
        <v>618</v>
      </c>
      <c r="H1" s="6" t="s">
        <v>619</v>
      </c>
      <c r="I1" s="6" t="s">
        <v>6</v>
      </c>
      <c r="J1" s="6" t="s">
        <v>7</v>
      </c>
      <c r="K1" s="6" t="s">
        <v>8</v>
      </c>
      <c r="L1" s="6" t="s">
        <v>620</v>
      </c>
      <c r="M1" s="6" t="s">
        <v>9</v>
      </c>
    </row>
    <row r="2" spans="1:13" ht="90">
      <c r="A2" s="7">
        <v>12188</v>
      </c>
      <c r="B2" s="8" t="s">
        <v>10</v>
      </c>
      <c r="C2" s="8" t="s">
        <v>11</v>
      </c>
      <c r="D2" s="8" t="s">
        <v>12</v>
      </c>
      <c r="E2" s="8" t="s">
        <v>13</v>
      </c>
      <c r="F2" s="9"/>
      <c r="G2" s="8">
        <v>4.19</v>
      </c>
      <c r="H2" s="9">
        <f aca="true" t="shared" si="0" ref="H2:H33">PRODUCT(G2,0.075)</f>
        <v>0.31425000000000003</v>
      </c>
      <c r="I2" s="9">
        <f aca="true" t="shared" si="1" ref="I2:I33">SUM(G2,H2)</f>
        <v>4.504250000000001</v>
      </c>
      <c r="J2" s="9">
        <v>0</v>
      </c>
      <c r="K2" s="9">
        <f aca="true" t="shared" si="2" ref="K2:K23">SUM(I2,J3)</f>
        <v>4.504250000000001</v>
      </c>
      <c r="L2" s="9"/>
      <c r="M2" s="8"/>
    </row>
    <row r="3" spans="1:13" ht="90">
      <c r="A3" s="7">
        <v>12188</v>
      </c>
      <c r="B3" s="8" t="s">
        <v>10</v>
      </c>
      <c r="C3" s="8" t="s">
        <v>11</v>
      </c>
      <c r="D3" s="8" t="s">
        <v>14</v>
      </c>
      <c r="E3" s="8" t="s">
        <v>15</v>
      </c>
      <c r="F3" s="9"/>
      <c r="G3" s="9">
        <v>21.07095638305</v>
      </c>
      <c r="H3" s="9">
        <f t="shared" si="0"/>
        <v>1.5803217287287499</v>
      </c>
      <c r="I3" s="9">
        <f t="shared" si="1"/>
        <v>22.65127811177875</v>
      </c>
      <c r="J3" s="9">
        <v>0</v>
      </c>
      <c r="K3" s="9">
        <f t="shared" si="2"/>
        <v>22.65127811177875</v>
      </c>
      <c r="L3" s="9"/>
      <c r="M3" s="8"/>
    </row>
    <row r="4" spans="1:13" ht="90">
      <c r="A4" s="7">
        <v>12188</v>
      </c>
      <c r="B4" s="8" t="s">
        <v>10</v>
      </c>
      <c r="C4" s="8" t="s">
        <v>11</v>
      </c>
      <c r="D4" s="8" t="s">
        <v>12</v>
      </c>
      <c r="E4" s="8" t="s">
        <v>16</v>
      </c>
      <c r="F4" s="9"/>
      <c r="G4" s="9">
        <v>10.53037626504</v>
      </c>
      <c r="H4" s="9">
        <f t="shared" si="0"/>
        <v>0.7897782198779999</v>
      </c>
      <c r="I4" s="9">
        <f t="shared" si="1"/>
        <v>11.320154484918</v>
      </c>
      <c r="J4" s="9">
        <v>0</v>
      </c>
      <c r="K4" s="9">
        <f t="shared" si="2"/>
        <v>11.320154484918</v>
      </c>
      <c r="L4" s="9"/>
      <c r="M4" s="8"/>
    </row>
    <row r="5" spans="1:13" ht="105">
      <c r="A5" s="7">
        <v>12188</v>
      </c>
      <c r="B5" s="8" t="s">
        <v>10</v>
      </c>
      <c r="C5" s="8" t="s">
        <v>11</v>
      </c>
      <c r="D5" s="8" t="s">
        <v>17</v>
      </c>
      <c r="E5" s="8" t="s">
        <v>18</v>
      </c>
      <c r="F5" s="9"/>
      <c r="G5" s="9">
        <v>44.7949145383</v>
      </c>
      <c r="H5" s="9">
        <f t="shared" si="0"/>
        <v>3.3596185903725</v>
      </c>
      <c r="I5" s="9">
        <f t="shared" si="1"/>
        <v>48.1545331286725</v>
      </c>
      <c r="J5" s="9">
        <v>0</v>
      </c>
      <c r="K5" s="9">
        <f t="shared" si="2"/>
        <v>48.1545331286725</v>
      </c>
      <c r="L5" s="9"/>
      <c r="M5" s="8"/>
    </row>
    <row r="6" spans="1:13" ht="90">
      <c r="A6" s="7">
        <v>12188</v>
      </c>
      <c r="B6" s="8" t="s">
        <v>10</v>
      </c>
      <c r="C6" s="8" t="s">
        <v>11</v>
      </c>
      <c r="D6" s="8" t="s">
        <v>19</v>
      </c>
      <c r="E6" s="8" t="s">
        <v>20</v>
      </c>
      <c r="F6" s="9"/>
      <c r="G6" s="9">
        <v>23.18315394784</v>
      </c>
      <c r="H6" s="9">
        <f t="shared" si="0"/>
        <v>1.738736546088</v>
      </c>
      <c r="I6" s="9">
        <f t="shared" si="1"/>
        <v>24.921890493928</v>
      </c>
      <c r="J6" s="9">
        <v>0</v>
      </c>
      <c r="K6" s="9">
        <f t="shared" si="2"/>
        <v>24.921890493928</v>
      </c>
      <c r="L6" s="9"/>
      <c r="M6" s="8"/>
    </row>
    <row r="7" spans="1:13" ht="90">
      <c r="A7" s="7">
        <v>12188</v>
      </c>
      <c r="B7" s="8" t="s">
        <v>10</v>
      </c>
      <c r="C7" s="8" t="s">
        <v>11</v>
      </c>
      <c r="D7" s="8" t="s">
        <v>21</v>
      </c>
      <c r="E7" s="8" t="s">
        <v>22</v>
      </c>
      <c r="F7" s="9"/>
      <c r="G7" s="9">
        <v>13.265008861</v>
      </c>
      <c r="H7" s="9">
        <f t="shared" si="0"/>
        <v>0.994875664575</v>
      </c>
      <c r="I7" s="9">
        <f t="shared" si="1"/>
        <v>14.259884525575</v>
      </c>
      <c r="J7" s="9">
        <v>0</v>
      </c>
      <c r="K7" s="9">
        <f t="shared" si="2"/>
        <v>14.259884525575</v>
      </c>
      <c r="L7" s="9"/>
      <c r="M7" s="8"/>
    </row>
    <row r="8" spans="1:13" ht="90">
      <c r="A8" s="7">
        <v>12188</v>
      </c>
      <c r="B8" s="8" t="s">
        <v>10</v>
      </c>
      <c r="C8" s="8" t="s">
        <v>11</v>
      </c>
      <c r="D8" s="8" t="s">
        <v>23</v>
      </c>
      <c r="E8" s="8" t="s">
        <v>24</v>
      </c>
      <c r="F8" s="9"/>
      <c r="G8" s="9">
        <v>5.89782701666</v>
      </c>
      <c r="H8" s="9">
        <f t="shared" si="0"/>
        <v>0.4423370262495</v>
      </c>
      <c r="I8" s="9">
        <f t="shared" si="1"/>
        <v>6.3401640429095</v>
      </c>
      <c r="J8" s="9">
        <v>0</v>
      </c>
      <c r="K8" s="9">
        <f t="shared" si="2"/>
        <v>6.3401640429095</v>
      </c>
      <c r="L8" s="9"/>
      <c r="M8" s="8"/>
    </row>
    <row r="9" spans="1:13" ht="90">
      <c r="A9" s="7">
        <v>12188</v>
      </c>
      <c r="B9" s="8" t="s">
        <v>10</v>
      </c>
      <c r="C9" s="8" t="s">
        <v>11</v>
      </c>
      <c r="D9" s="8" t="s">
        <v>12</v>
      </c>
      <c r="E9" s="8" t="s">
        <v>25</v>
      </c>
      <c r="F9" s="9"/>
      <c r="G9" s="9">
        <v>22.38725341618</v>
      </c>
      <c r="H9" s="9">
        <f t="shared" si="0"/>
        <v>1.6790440062135</v>
      </c>
      <c r="I9" s="9">
        <f t="shared" si="1"/>
        <v>24.066297422393497</v>
      </c>
      <c r="J9" s="9">
        <v>0</v>
      </c>
      <c r="K9" s="9">
        <f t="shared" si="2"/>
        <v>24.066297422393497</v>
      </c>
      <c r="L9" s="9"/>
      <c r="M9" s="8"/>
    </row>
    <row r="10" spans="1:13" ht="90">
      <c r="A10" s="7">
        <v>12188</v>
      </c>
      <c r="B10" s="8" t="s">
        <v>10</v>
      </c>
      <c r="C10" s="8" t="s">
        <v>11</v>
      </c>
      <c r="D10" s="8" t="s">
        <v>12</v>
      </c>
      <c r="E10" s="8" t="s">
        <v>26</v>
      </c>
      <c r="F10" s="9"/>
      <c r="G10" s="9">
        <v>52.69269673708</v>
      </c>
      <c r="H10" s="9">
        <f t="shared" si="0"/>
        <v>3.951952255281</v>
      </c>
      <c r="I10" s="9">
        <f t="shared" si="1"/>
        <v>56.644648992361</v>
      </c>
      <c r="J10" s="9">
        <v>0</v>
      </c>
      <c r="K10" s="9">
        <f t="shared" si="2"/>
        <v>56.644648992361</v>
      </c>
      <c r="L10" s="9"/>
      <c r="M10" s="8"/>
    </row>
    <row r="11" spans="1:13" ht="90">
      <c r="A11" s="7">
        <v>12188</v>
      </c>
      <c r="B11" s="8" t="s">
        <v>10</v>
      </c>
      <c r="C11" s="8" t="s">
        <v>11</v>
      </c>
      <c r="D11" s="8" t="s">
        <v>12</v>
      </c>
      <c r="E11" s="8" t="s">
        <v>27</v>
      </c>
      <c r="F11" s="9"/>
      <c r="G11" s="9">
        <v>2.10199371182</v>
      </c>
      <c r="H11" s="9">
        <f t="shared" si="0"/>
        <v>0.1576495283865</v>
      </c>
      <c r="I11" s="9">
        <f t="shared" si="1"/>
        <v>2.2596432402065</v>
      </c>
      <c r="J11" s="9">
        <v>0</v>
      </c>
      <c r="K11" s="9">
        <f t="shared" si="2"/>
        <v>2.2596432402065</v>
      </c>
      <c r="L11" s="9"/>
      <c r="M11" s="8"/>
    </row>
    <row r="12" spans="1:13" ht="105">
      <c r="A12" s="7">
        <v>12188</v>
      </c>
      <c r="B12" s="8" t="s">
        <v>10</v>
      </c>
      <c r="C12" s="8" t="s">
        <v>11</v>
      </c>
      <c r="D12" s="8" t="s">
        <v>28</v>
      </c>
      <c r="E12" s="8" t="s">
        <v>29</v>
      </c>
      <c r="F12" s="9"/>
      <c r="G12" s="9">
        <v>0.5203965014699999</v>
      </c>
      <c r="H12" s="9">
        <f t="shared" si="0"/>
        <v>0.03902973761024999</v>
      </c>
      <c r="I12" s="9">
        <f t="shared" si="1"/>
        <v>0.5594262390802499</v>
      </c>
      <c r="J12" s="9">
        <v>0</v>
      </c>
      <c r="K12" s="9">
        <f t="shared" si="2"/>
        <v>0.5594262390802499</v>
      </c>
      <c r="L12" s="9"/>
      <c r="M12" s="8"/>
    </row>
    <row r="13" spans="1:13" ht="90">
      <c r="A13" s="7">
        <v>12188</v>
      </c>
      <c r="B13" s="8" t="s">
        <v>10</v>
      </c>
      <c r="C13" s="8" t="s">
        <v>11</v>
      </c>
      <c r="D13" s="8" t="s">
        <v>30</v>
      </c>
      <c r="E13" s="8" t="s">
        <v>31</v>
      </c>
      <c r="F13" s="9"/>
      <c r="G13" s="9">
        <v>2.63259406626</v>
      </c>
      <c r="H13" s="9">
        <f t="shared" si="0"/>
        <v>0.19744455496949997</v>
      </c>
      <c r="I13" s="9">
        <f t="shared" si="1"/>
        <v>2.8300386212295</v>
      </c>
      <c r="J13" s="9">
        <v>0</v>
      </c>
      <c r="K13" s="9">
        <f t="shared" si="2"/>
        <v>2.8300386212295</v>
      </c>
      <c r="L13" s="9"/>
      <c r="M13" s="8"/>
    </row>
    <row r="14" spans="1:13" ht="90">
      <c r="A14" s="7">
        <v>12188</v>
      </c>
      <c r="B14" s="8" t="s">
        <v>10</v>
      </c>
      <c r="C14" s="8" t="s">
        <v>11</v>
      </c>
      <c r="D14" s="8" t="s">
        <v>32</v>
      </c>
      <c r="E14" s="8" t="s">
        <v>33</v>
      </c>
      <c r="F14" s="9"/>
      <c r="G14" s="9">
        <v>2.63259406626</v>
      </c>
      <c r="H14" s="9">
        <f t="shared" si="0"/>
        <v>0.19744455496949997</v>
      </c>
      <c r="I14" s="9">
        <f t="shared" si="1"/>
        <v>2.8300386212295</v>
      </c>
      <c r="J14" s="9">
        <v>0</v>
      </c>
      <c r="K14" s="9">
        <f t="shared" si="2"/>
        <v>2.8300386212295</v>
      </c>
      <c r="L14" s="9"/>
      <c r="M14" s="8"/>
    </row>
    <row r="15" spans="1:13" ht="90">
      <c r="A15" s="7">
        <v>12188</v>
      </c>
      <c r="B15" s="8" t="s">
        <v>10</v>
      </c>
      <c r="C15" s="8" t="s">
        <v>11</v>
      </c>
      <c r="D15" s="8" t="s">
        <v>34</v>
      </c>
      <c r="E15" s="8" t="s">
        <v>35</v>
      </c>
      <c r="F15" s="9"/>
      <c r="G15" s="9">
        <v>0.5203965014699999</v>
      </c>
      <c r="H15" s="9">
        <f t="shared" si="0"/>
        <v>0.03902973761024999</v>
      </c>
      <c r="I15" s="9">
        <f t="shared" si="1"/>
        <v>0.5594262390802499</v>
      </c>
      <c r="J15" s="9">
        <v>0</v>
      </c>
      <c r="K15" s="9">
        <f t="shared" si="2"/>
        <v>0.5594262390802499</v>
      </c>
      <c r="L15" s="9"/>
      <c r="M15" s="8"/>
    </row>
    <row r="16" spans="1:13" ht="120">
      <c r="A16" s="7">
        <v>12188</v>
      </c>
      <c r="B16" s="8" t="s">
        <v>10</v>
      </c>
      <c r="C16" s="8" t="s">
        <v>11</v>
      </c>
      <c r="D16" s="8" t="s">
        <v>36</v>
      </c>
      <c r="E16" s="8" t="s">
        <v>37</v>
      </c>
      <c r="F16" s="9"/>
      <c r="G16" s="9">
        <v>10.53037626504</v>
      </c>
      <c r="H16" s="9">
        <f t="shared" si="0"/>
        <v>0.7897782198779999</v>
      </c>
      <c r="I16" s="9">
        <f t="shared" si="1"/>
        <v>11.320154484918</v>
      </c>
      <c r="J16" s="9">
        <v>0</v>
      </c>
      <c r="K16" s="9">
        <f t="shared" si="2"/>
        <v>11.320154484918</v>
      </c>
      <c r="L16" s="9"/>
      <c r="M16" s="8"/>
    </row>
    <row r="17" spans="1:13" ht="90">
      <c r="A17" s="7">
        <v>12188</v>
      </c>
      <c r="B17" s="8" t="s">
        <v>10</v>
      </c>
      <c r="C17" s="8" t="s">
        <v>11</v>
      </c>
      <c r="D17" s="8" t="s">
        <v>38</v>
      </c>
      <c r="E17" s="8" t="s">
        <v>39</v>
      </c>
      <c r="F17" s="9"/>
      <c r="G17" s="9">
        <v>10.53037626504</v>
      </c>
      <c r="H17" s="9">
        <f t="shared" si="0"/>
        <v>0.7897782198779999</v>
      </c>
      <c r="I17" s="9">
        <f t="shared" si="1"/>
        <v>11.320154484918</v>
      </c>
      <c r="J17" s="9">
        <v>0</v>
      </c>
      <c r="K17" s="9">
        <f t="shared" si="2"/>
        <v>11.320154484918</v>
      </c>
      <c r="L17" s="9"/>
      <c r="M17" s="8"/>
    </row>
    <row r="18" spans="1:13" ht="90">
      <c r="A18" s="7">
        <v>12188</v>
      </c>
      <c r="B18" s="8" t="s">
        <v>10</v>
      </c>
      <c r="C18" s="8" t="s">
        <v>11</v>
      </c>
      <c r="D18" s="8" t="s">
        <v>40</v>
      </c>
      <c r="E18" s="8" t="s">
        <v>41</v>
      </c>
      <c r="F18" s="9"/>
      <c r="G18" s="9">
        <v>425.79658058513</v>
      </c>
      <c r="H18" s="12">
        <f t="shared" si="0"/>
        <v>31.93474354388475</v>
      </c>
      <c r="I18" s="9">
        <f t="shared" si="1"/>
        <v>457.73132412901475</v>
      </c>
      <c r="J18" s="9">
        <v>0</v>
      </c>
      <c r="K18" s="9">
        <f t="shared" si="2"/>
        <v>457.73132412901475</v>
      </c>
      <c r="L18" s="9"/>
      <c r="M18" s="8"/>
    </row>
    <row r="19" spans="1:13" ht="90">
      <c r="A19" s="7">
        <v>12188</v>
      </c>
      <c r="B19" s="8" t="s">
        <v>10</v>
      </c>
      <c r="C19" s="8" t="s">
        <v>11</v>
      </c>
      <c r="D19" s="8" t="s">
        <v>42</v>
      </c>
      <c r="E19" s="8" t="s">
        <v>43</v>
      </c>
      <c r="F19" s="9"/>
      <c r="G19" s="9">
        <v>43.91738318288</v>
      </c>
      <c r="H19" s="12">
        <f t="shared" si="0"/>
        <v>3.293803738716</v>
      </c>
      <c r="I19" s="9">
        <f t="shared" si="1"/>
        <v>47.211186921596</v>
      </c>
      <c r="J19" s="9">
        <v>0</v>
      </c>
      <c r="K19" s="9">
        <f t="shared" si="2"/>
        <v>47.211186921596</v>
      </c>
      <c r="L19" s="9"/>
      <c r="M19" s="8"/>
    </row>
    <row r="20" spans="1:13" ht="105">
      <c r="A20" s="7">
        <v>12188</v>
      </c>
      <c r="B20" s="8" t="s">
        <v>10</v>
      </c>
      <c r="C20" s="8" t="s">
        <v>11</v>
      </c>
      <c r="D20" s="8" t="s">
        <v>44</v>
      </c>
      <c r="E20" s="8" t="s">
        <v>45</v>
      </c>
      <c r="F20" s="9"/>
      <c r="G20" s="9">
        <v>10.20385297</v>
      </c>
      <c r="H20" s="12">
        <f t="shared" si="0"/>
        <v>0.76528897275</v>
      </c>
      <c r="I20" s="9">
        <f t="shared" si="1"/>
        <v>10.96914194275</v>
      </c>
      <c r="J20" s="9">
        <v>0</v>
      </c>
      <c r="K20" s="9">
        <f t="shared" si="2"/>
        <v>10.96914194275</v>
      </c>
      <c r="L20" s="9"/>
      <c r="M20" s="8"/>
    </row>
    <row r="21" spans="1:13" ht="90">
      <c r="A21" s="7">
        <v>12188</v>
      </c>
      <c r="B21" s="8" t="s">
        <v>10</v>
      </c>
      <c r="C21" s="8" t="s">
        <v>11</v>
      </c>
      <c r="D21" s="8" t="s">
        <v>46</v>
      </c>
      <c r="E21" s="8" t="s">
        <v>47</v>
      </c>
      <c r="F21" s="9"/>
      <c r="G21" s="9">
        <v>192.0365128954</v>
      </c>
      <c r="H21" s="12">
        <f t="shared" si="0"/>
        <v>14.402738467154999</v>
      </c>
      <c r="I21" s="9">
        <f t="shared" si="1"/>
        <v>206.43925136255498</v>
      </c>
      <c r="J21" s="9">
        <v>0</v>
      </c>
      <c r="K21" s="9">
        <f t="shared" si="2"/>
        <v>206.43925136255498</v>
      </c>
      <c r="L21" s="9"/>
      <c r="M21" s="8"/>
    </row>
    <row r="22" spans="1:13" ht="120">
      <c r="A22" s="7">
        <v>12188</v>
      </c>
      <c r="B22" s="8" t="s">
        <v>10</v>
      </c>
      <c r="C22" s="8" t="s">
        <v>11</v>
      </c>
      <c r="D22" s="8" t="s">
        <v>48</v>
      </c>
      <c r="E22" s="8" t="s">
        <v>49</v>
      </c>
      <c r="F22" s="9"/>
      <c r="G22" s="9">
        <v>372.440633405</v>
      </c>
      <c r="H22" s="12">
        <f t="shared" si="0"/>
        <v>27.933047505375</v>
      </c>
      <c r="I22" s="9">
        <f t="shared" si="1"/>
        <v>400.373680910375</v>
      </c>
      <c r="J22" s="9">
        <v>0</v>
      </c>
      <c r="K22" s="9">
        <f t="shared" si="2"/>
        <v>440.323680910375</v>
      </c>
      <c r="L22" s="9"/>
      <c r="M22" s="8"/>
    </row>
    <row r="23" spans="1:13" s="13" customFormat="1" ht="195">
      <c r="A23" s="10">
        <v>12188</v>
      </c>
      <c r="B23" s="11" t="s">
        <v>10</v>
      </c>
      <c r="C23" s="11" t="s">
        <v>11</v>
      </c>
      <c r="D23" s="11" t="s">
        <v>50</v>
      </c>
      <c r="E23" s="11" t="s">
        <v>51</v>
      </c>
      <c r="F23" s="12"/>
      <c r="G23" s="12">
        <v>156.26180438258</v>
      </c>
      <c r="H23" s="12">
        <f t="shared" si="0"/>
        <v>11.719635328693501</v>
      </c>
      <c r="I23" s="12">
        <f t="shared" si="1"/>
        <v>167.9814397112735</v>
      </c>
      <c r="J23" s="12">
        <v>39.95</v>
      </c>
      <c r="K23" s="12">
        <f t="shared" si="2"/>
        <v>256.0614397112735</v>
      </c>
      <c r="L23" s="12"/>
      <c r="M23" s="11"/>
    </row>
    <row r="24" spans="1:13" ht="165">
      <c r="A24" s="7">
        <v>12188</v>
      </c>
      <c r="B24" s="8" t="s">
        <v>10</v>
      </c>
      <c r="C24" s="8" t="s">
        <v>11</v>
      </c>
      <c r="D24" s="8" t="s">
        <v>52</v>
      </c>
      <c r="E24" s="8" t="s">
        <v>53</v>
      </c>
      <c r="F24" s="9"/>
      <c r="G24" s="9">
        <v>372.440633405</v>
      </c>
      <c r="H24" s="12">
        <f t="shared" si="0"/>
        <v>27.933047505375</v>
      </c>
      <c r="I24" s="12">
        <f t="shared" si="1"/>
        <v>400.373680910375</v>
      </c>
      <c r="J24" s="9">
        <v>88.08</v>
      </c>
      <c r="K24" s="12">
        <f aca="true" t="shared" si="3" ref="K24:K33">SUM(I24:J24)</f>
        <v>488.453680910375</v>
      </c>
      <c r="L24" s="9"/>
      <c r="M24" s="8"/>
    </row>
    <row r="25" spans="1:13" ht="90">
      <c r="A25" s="7">
        <v>12188</v>
      </c>
      <c r="B25" s="8" t="s">
        <v>10</v>
      </c>
      <c r="C25" s="8" t="s">
        <v>11</v>
      </c>
      <c r="D25" s="8" t="s">
        <v>54</v>
      </c>
      <c r="E25" s="8" t="s">
        <v>55</v>
      </c>
      <c r="F25" s="9"/>
      <c r="G25" s="9">
        <v>52.6920276319672</v>
      </c>
      <c r="H25" s="12">
        <f t="shared" si="0"/>
        <v>3.95190207239754</v>
      </c>
      <c r="I25" s="12">
        <f t="shared" si="1"/>
        <v>56.64392970436474</v>
      </c>
      <c r="J25" s="9">
        <f aca="true" t="shared" si="4" ref="J25:J33">PRODUCT(I25,0.22)</f>
        <v>12.461664534960242</v>
      </c>
      <c r="K25" s="12">
        <f t="shared" si="3"/>
        <v>69.10559423932497</v>
      </c>
      <c r="L25" s="9"/>
      <c r="M25" s="8"/>
    </row>
    <row r="26" spans="1:13" ht="90">
      <c r="A26" s="7">
        <v>12188</v>
      </c>
      <c r="B26" s="8" t="s">
        <v>10</v>
      </c>
      <c r="C26" s="8" t="s">
        <v>11</v>
      </c>
      <c r="D26" s="8" t="s">
        <v>56</v>
      </c>
      <c r="E26" s="8" t="s">
        <v>57</v>
      </c>
      <c r="F26" s="9"/>
      <c r="G26" s="9">
        <v>0.53060035444</v>
      </c>
      <c r="H26" s="12">
        <f t="shared" si="0"/>
        <v>0.039795026583</v>
      </c>
      <c r="I26" s="12">
        <f t="shared" si="1"/>
        <v>0.570395381023</v>
      </c>
      <c r="J26" s="9">
        <f t="shared" si="4"/>
        <v>0.12548698382506002</v>
      </c>
      <c r="K26" s="12">
        <f t="shared" si="3"/>
        <v>0.6958823648480601</v>
      </c>
      <c r="L26" s="9"/>
      <c r="M26" s="8"/>
    </row>
    <row r="27" spans="1:13" ht="90">
      <c r="A27" s="7">
        <v>12188</v>
      </c>
      <c r="B27" s="8" t="s">
        <v>10</v>
      </c>
      <c r="C27" s="8" t="s">
        <v>11</v>
      </c>
      <c r="D27" s="8" t="s">
        <v>58</v>
      </c>
      <c r="E27" s="8" t="s">
        <v>59</v>
      </c>
      <c r="F27" s="9"/>
      <c r="G27" s="9">
        <v>20.74443308801</v>
      </c>
      <c r="H27" s="12">
        <f t="shared" si="0"/>
        <v>1.5558324816007498</v>
      </c>
      <c r="I27" s="12">
        <f t="shared" si="1"/>
        <v>22.300265569610747</v>
      </c>
      <c r="J27" s="9">
        <f t="shared" si="4"/>
        <v>4.906058425314365</v>
      </c>
      <c r="K27" s="12">
        <f t="shared" si="3"/>
        <v>27.206323994925114</v>
      </c>
      <c r="L27" s="9"/>
      <c r="M27" s="8"/>
    </row>
    <row r="28" spans="1:13" ht="120">
      <c r="A28" s="7">
        <v>12188</v>
      </c>
      <c r="B28" s="8" t="s">
        <v>10</v>
      </c>
      <c r="C28" s="8" t="s">
        <v>11</v>
      </c>
      <c r="D28" s="8" t="s">
        <v>60</v>
      </c>
      <c r="E28" s="8" t="s">
        <v>61</v>
      </c>
      <c r="F28" s="9"/>
      <c r="G28" s="9">
        <v>13.17317418427</v>
      </c>
      <c r="H28" s="12">
        <f t="shared" si="0"/>
        <v>0.98798806382025</v>
      </c>
      <c r="I28" s="12">
        <f t="shared" si="1"/>
        <v>14.16116224809025</v>
      </c>
      <c r="J28" s="9">
        <f t="shared" si="4"/>
        <v>3.115455694579855</v>
      </c>
      <c r="K28" s="12">
        <f t="shared" si="3"/>
        <v>17.276617942670104</v>
      </c>
      <c r="L28" s="9"/>
      <c r="M28" s="8"/>
    </row>
    <row r="29" spans="1:13" ht="90">
      <c r="A29" s="7">
        <v>12188</v>
      </c>
      <c r="B29" s="8" t="s">
        <v>10</v>
      </c>
      <c r="C29" s="8" t="s">
        <v>11</v>
      </c>
      <c r="D29" s="8" t="s">
        <v>62</v>
      </c>
      <c r="E29" s="8" t="s">
        <v>63</v>
      </c>
      <c r="F29" s="9"/>
      <c r="G29" s="9">
        <v>5.26518813252</v>
      </c>
      <c r="H29" s="12">
        <f t="shared" si="0"/>
        <v>0.39488910993899995</v>
      </c>
      <c r="I29" s="12">
        <f t="shared" si="1"/>
        <v>5.660077242459</v>
      </c>
      <c r="J29" s="9">
        <f t="shared" si="4"/>
        <v>1.24521699334098</v>
      </c>
      <c r="K29" s="12">
        <f t="shared" si="3"/>
        <v>6.90529423579998</v>
      </c>
      <c r="L29" s="9"/>
      <c r="M29" s="8"/>
    </row>
    <row r="30" spans="1:13" ht="90">
      <c r="A30" s="7">
        <v>12188</v>
      </c>
      <c r="B30" s="8" t="s">
        <v>10</v>
      </c>
      <c r="C30" s="8" t="s">
        <v>11</v>
      </c>
      <c r="D30" s="8" t="s">
        <v>64</v>
      </c>
      <c r="E30" s="8" t="s">
        <v>65</v>
      </c>
      <c r="F30" s="9"/>
      <c r="G30" s="9">
        <v>21.08116023602</v>
      </c>
      <c r="H30" s="12">
        <f t="shared" si="0"/>
        <v>1.5810870177015</v>
      </c>
      <c r="I30" s="12">
        <f t="shared" si="1"/>
        <v>22.6622472537215</v>
      </c>
      <c r="J30" s="9">
        <f t="shared" si="4"/>
        <v>4.98569439581873</v>
      </c>
      <c r="K30" s="12">
        <f t="shared" si="3"/>
        <v>27.64794164954023</v>
      </c>
      <c r="L30" s="9"/>
      <c r="M30" s="8"/>
    </row>
    <row r="31" spans="1:13" ht="105">
      <c r="A31" s="7">
        <v>12188</v>
      </c>
      <c r="B31" s="8" t="s">
        <v>10</v>
      </c>
      <c r="C31" s="8" t="s">
        <v>11</v>
      </c>
      <c r="D31" s="8" t="s">
        <v>66</v>
      </c>
      <c r="E31" s="8" t="s">
        <v>67</v>
      </c>
      <c r="F31" s="9"/>
      <c r="G31" s="9">
        <v>52.69269673708</v>
      </c>
      <c r="H31" s="12">
        <f t="shared" si="0"/>
        <v>3.951952255281</v>
      </c>
      <c r="I31" s="12">
        <f t="shared" si="1"/>
        <v>56.644648992361</v>
      </c>
      <c r="J31" s="9">
        <f t="shared" si="4"/>
        <v>12.46182277831942</v>
      </c>
      <c r="K31" s="12">
        <f t="shared" si="3"/>
        <v>69.10647177068041</v>
      </c>
      <c r="L31" s="9"/>
      <c r="M31" s="8"/>
    </row>
    <row r="32" spans="1:13" ht="120">
      <c r="A32" s="7">
        <v>12188</v>
      </c>
      <c r="B32" s="8" t="s">
        <v>10</v>
      </c>
      <c r="C32" s="8" t="s">
        <v>11</v>
      </c>
      <c r="D32" s="8" t="s">
        <v>68</v>
      </c>
      <c r="E32" s="8" t="s">
        <v>69</v>
      </c>
      <c r="F32" s="9"/>
      <c r="G32" s="9">
        <v>52.69269673708</v>
      </c>
      <c r="H32" s="12">
        <f t="shared" si="0"/>
        <v>3.951952255281</v>
      </c>
      <c r="I32" s="12">
        <f t="shared" si="1"/>
        <v>56.644648992361</v>
      </c>
      <c r="J32" s="9">
        <f t="shared" si="4"/>
        <v>12.46182277831942</v>
      </c>
      <c r="K32" s="12">
        <f t="shared" si="3"/>
        <v>69.10647177068041</v>
      </c>
      <c r="L32" s="9"/>
      <c r="M32" s="8"/>
    </row>
    <row r="33" spans="1:13" ht="120" customHeight="1">
      <c r="A33" s="7">
        <v>12188</v>
      </c>
      <c r="B33" s="8" t="s">
        <v>10</v>
      </c>
      <c r="C33" s="8" t="s">
        <v>11</v>
      </c>
      <c r="D33" s="8" t="s">
        <v>70</v>
      </c>
      <c r="E33" s="8" t="s">
        <v>71</v>
      </c>
      <c r="F33" s="9"/>
      <c r="G33" s="9">
        <v>52.69269673708</v>
      </c>
      <c r="H33" s="12">
        <f t="shared" si="0"/>
        <v>3.951952255281</v>
      </c>
      <c r="I33" s="12">
        <f t="shared" si="1"/>
        <v>56.644648992361</v>
      </c>
      <c r="J33" s="9">
        <f t="shared" si="4"/>
        <v>12.46182277831942</v>
      </c>
      <c r="K33" s="12">
        <f t="shared" si="3"/>
        <v>69.10647177068041</v>
      </c>
      <c r="L33" s="9"/>
      <c r="M33" s="8"/>
    </row>
    <row r="34" spans="1:13" ht="180">
      <c r="A34" s="7">
        <v>12188</v>
      </c>
      <c r="B34" s="8" t="s">
        <v>10</v>
      </c>
      <c r="C34" s="8" t="s">
        <v>11</v>
      </c>
      <c r="D34" s="8" t="s">
        <v>72</v>
      </c>
      <c r="E34" s="8" t="s">
        <v>73</v>
      </c>
      <c r="F34" s="9">
        <v>0</v>
      </c>
      <c r="G34" s="9">
        <v>0</v>
      </c>
      <c r="H34" s="9">
        <v>0</v>
      </c>
      <c r="I34" s="9">
        <v>0</v>
      </c>
      <c r="J34" s="9">
        <v>0</v>
      </c>
      <c r="K34" s="9">
        <v>0</v>
      </c>
      <c r="L34" s="9"/>
      <c r="M34" s="8"/>
    </row>
    <row r="35" spans="1:13" ht="120">
      <c r="A35" s="7">
        <v>12188</v>
      </c>
      <c r="B35" s="8" t="s">
        <v>10</v>
      </c>
      <c r="C35" s="8" t="s">
        <v>74</v>
      </c>
      <c r="D35" s="8" t="s">
        <v>75</v>
      </c>
      <c r="E35" s="8" t="s">
        <v>76</v>
      </c>
      <c r="F35" s="9"/>
      <c r="G35" s="9">
        <v>1346.90859204</v>
      </c>
      <c r="H35" s="12">
        <f>PRODUCT(G35,0.075)</f>
        <v>101.018144403</v>
      </c>
      <c r="I35" s="12">
        <f>SUM(G35,H35)</f>
        <v>1447.926736443</v>
      </c>
      <c r="J35" s="9">
        <f>PRODUCT(I35,0.22)</f>
        <v>318.54388201746</v>
      </c>
      <c r="K35" s="12">
        <f>SUM(I35:J35)</f>
        <v>1766.47061846046</v>
      </c>
      <c r="L35" s="9"/>
      <c r="M35" s="8"/>
    </row>
    <row r="36" spans="1:13" ht="90">
      <c r="A36" s="7">
        <v>12188</v>
      </c>
      <c r="B36" s="8" t="s">
        <v>10</v>
      </c>
      <c r="C36" s="8" t="s">
        <v>11</v>
      </c>
      <c r="D36" s="8" t="s">
        <v>77</v>
      </c>
      <c r="E36" s="8" t="s">
        <v>78</v>
      </c>
      <c r="F36" s="9"/>
      <c r="G36" s="9">
        <v>1889.18215427768</v>
      </c>
      <c r="H36" s="12">
        <f>PRODUCT(G36,0.075)</f>
        <v>141.68866157082599</v>
      </c>
      <c r="I36" s="12">
        <f>SUM(G36,H36)</f>
        <v>2030.870815848506</v>
      </c>
      <c r="J36" s="9">
        <f>PRODUCT(I36,0.22)</f>
        <v>446.7915794866713</v>
      </c>
      <c r="K36" s="12">
        <f>SUM(I36:J36)</f>
        <v>2477.6623953351773</v>
      </c>
      <c r="L36" s="9"/>
      <c r="M36" s="8"/>
    </row>
    <row r="37" spans="1:13" ht="120">
      <c r="A37" s="7">
        <v>12188</v>
      </c>
      <c r="B37" s="8" t="s">
        <v>10</v>
      </c>
      <c r="C37" s="8" t="s">
        <v>11</v>
      </c>
      <c r="D37" s="8" t="s">
        <v>79</v>
      </c>
      <c r="E37" s="8" t="s">
        <v>80</v>
      </c>
      <c r="F37" s="9"/>
      <c r="G37" s="9">
        <v>0</v>
      </c>
      <c r="H37" s="9">
        <v>0</v>
      </c>
      <c r="I37" s="9">
        <v>0</v>
      </c>
      <c r="J37" s="9">
        <v>0</v>
      </c>
      <c r="K37" s="9">
        <v>0</v>
      </c>
      <c r="L37" s="9"/>
      <c r="M37" s="8"/>
    </row>
    <row r="38" spans="1:13" ht="90">
      <c r="A38" s="7">
        <v>12188</v>
      </c>
      <c r="B38" s="8" t="s">
        <v>10</v>
      </c>
      <c r="C38" s="8" t="s">
        <v>11</v>
      </c>
      <c r="D38" s="8" t="s">
        <v>81</v>
      </c>
      <c r="E38" s="8" t="s">
        <v>82</v>
      </c>
      <c r="F38" s="9"/>
      <c r="G38" s="9">
        <v>5.26518813252</v>
      </c>
      <c r="H38" s="12">
        <f aca="true" t="shared" si="5" ref="H38:H44">PRODUCT(G38,0.075)</f>
        <v>0.39488910993899995</v>
      </c>
      <c r="I38" s="12">
        <f aca="true" t="shared" si="6" ref="I38:I59">SUM(G38,H38)</f>
        <v>5.660077242459</v>
      </c>
      <c r="J38" s="9">
        <v>0</v>
      </c>
      <c r="K38" s="12">
        <f aca="true" t="shared" si="7" ref="K38:K51">SUM(I38:J38)</f>
        <v>5.660077242459</v>
      </c>
      <c r="L38" s="9"/>
      <c r="M38" s="8"/>
    </row>
    <row r="39" spans="1:13" ht="90">
      <c r="A39" s="7">
        <v>12188</v>
      </c>
      <c r="B39" s="8" t="s">
        <v>10</v>
      </c>
      <c r="C39" s="8" t="s">
        <v>11</v>
      </c>
      <c r="D39" s="8" t="s">
        <v>83</v>
      </c>
      <c r="E39" s="8" t="s">
        <v>84</v>
      </c>
      <c r="F39" s="9"/>
      <c r="G39" s="9">
        <v>10.00997976357</v>
      </c>
      <c r="H39" s="12">
        <f t="shared" si="5"/>
        <v>0.7507484822677499</v>
      </c>
      <c r="I39" s="12">
        <f t="shared" si="6"/>
        <v>10.76072824583775</v>
      </c>
      <c r="J39" s="9">
        <v>0</v>
      </c>
      <c r="K39" s="12">
        <f t="shared" si="7"/>
        <v>10.76072824583775</v>
      </c>
      <c r="L39" s="9"/>
      <c r="M39" s="8"/>
    </row>
    <row r="40" spans="1:13" ht="90">
      <c r="A40" s="7">
        <v>12188</v>
      </c>
      <c r="B40" s="8" t="s">
        <v>10</v>
      </c>
      <c r="C40" s="8" t="s">
        <v>11</v>
      </c>
      <c r="D40" s="8" t="s">
        <v>85</v>
      </c>
      <c r="E40" s="8" t="s">
        <v>86</v>
      </c>
      <c r="F40" s="9"/>
      <c r="G40" s="9">
        <v>21.08116023602</v>
      </c>
      <c r="H40" s="12">
        <f t="shared" si="5"/>
        <v>1.5810870177015</v>
      </c>
      <c r="I40" s="12">
        <f t="shared" si="6"/>
        <v>22.6622472537215</v>
      </c>
      <c r="J40" s="9">
        <v>0</v>
      </c>
      <c r="K40" s="12">
        <f t="shared" si="7"/>
        <v>22.6622472537215</v>
      </c>
      <c r="L40" s="9"/>
      <c r="M40" s="8"/>
    </row>
    <row r="41" spans="1:13" ht="90">
      <c r="A41" s="7">
        <v>12188</v>
      </c>
      <c r="B41" s="8" t="s">
        <v>10</v>
      </c>
      <c r="C41" s="8" t="s">
        <v>11</v>
      </c>
      <c r="D41" s="8" t="s">
        <v>87</v>
      </c>
      <c r="E41" s="8" t="s">
        <v>88</v>
      </c>
      <c r="F41" s="9"/>
      <c r="G41" s="9">
        <v>2.63259406626</v>
      </c>
      <c r="H41" s="12">
        <f t="shared" si="5"/>
        <v>0.19744455496949997</v>
      </c>
      <c r="I41" s="12">
        <f t="shared" si="6"/>
        <v>2.8300386212295</v>
      </c>
      <c r="J41" s="9">
        <v>0</v>
      </c>
      <c r="K41" s="12">
        <f t="shared" si="7"/>
        <v>2.8300386212295</v>
      </c>
      <c r="L41" s="9"/>
      <c r="M41" s="8"/>
    </row>
    <row r="42" spans="1:13" ht="195">
      <c r="A42" s="7">
        <v>12188</v>
      </c>
      <c r="B42" s="8" t="s">
        <v>10</v>
      </c>
      <c r="C42" s="8" t="s">
        <v>11</v>
      </c>
      <c r="D42" s="8" t="s">
        <v>89</v>
      </c>
      <c r="E42" s="8" t="s">
        <v>90</v>
      </c>
      <c r="F42" s="9"/>
      <c r="G42" s="9">
        <v>2331.36612273263</v>
      </c>
      <c r="H42" s="12">
        <f t="shared" si="5"/>
        <v>174.85245920494725</v>
      </c>
      <c r="I42" s="12">
        <f t="shared" si="6"/>
        <v>2506.2185819375773</v>
      </c>
      <c r="J42" s="9">
        <f aca="true" t="shared" si="8" ref="J42:J49">PRODUCT(I42,0.22)</f>
        <v>551.368088026267</v>
      </c>
      <c r="K42" s="12">
        <f t="shared" si="7"/>
        <v>3057.586669963844</v>
      </c>
      <c r="L42" s="9"/>
      <c r="M42" s="8"/>
    </row>
    <row r="43" spans="1:13" ht="90">
      <c r="A43" s="7">
        <v>12188</v>
      </c>
      <c r="B43" s="8" t="s">
        <v>10</v>
      </c>
      <c r="C43" s="8" t="s">
        <v>11</v>
      </c>
      <c r="D43" s="8" t="s">
        <v>91</v>
      </c>
      <c r="E43" s="8" t="s">
        <v>92</v>
      </c>
      <c r="F43" s="9"/>
      <c r="G43" s="9">
        <v>52.69269673708</v>
      </c>
      <c r="H43" s="12">
        <f t="shared" si="5"/>
        <v>3.951952255281</v>
      </c>
      <c r="I43" s="12">
        <f t="shared" si="6"/>
        <v>56.644648992361</v>
      </c>
      <c r="J43" s="9">
        <f t="shared" si="8"/>
        <v>12.46182277831942</v>
      </c>
      <c r="K43" s="12">
        <f t="shared" si="7"/>
        <v>69.10647177068041</v>
      </c>
      <c r="L43" s="9"/>
      <c r="M43" s="8"/>
    </row>
    <row r="44" spans="1:13" ht="90">
      <c r="A44" s="7">
        <v>12188</v>
      </c>
      <c r="B44" s="8" t="s">
        <v>10</v>
      </c>
      <c r="C44" s="8" t="s">
        <v>11</v>
      </c>
      <c r="D44" s="8" t="s">
        <v>93</v>
      </c>
      <c r="E44" s="8" t="s">
        <v>94</v>
      </c>
      <c r="F44" s="9"/>
      <c r="G44" s="9">
        <v>21.08116023602</v>
      </c>
      <c r="H44" s="12">
        <f t="shared" si="5"/>
        <v>1.5810870177015</v>
      </c>
      <c r="I44" s="12">
        <f t="shared" si="6"/>
        <v>22.6622472537215</v>
      </c>
      <c r="J44" s="9">
        <f t="shared" si="8"/>
        <v>4.98569439581873</v>
      </c>
      <c r="K44" s="12">
        <f t="shared" si="7"/>
        <v>27.64794164954023</v>
      </c>
      <c r="L44" s="9"/>
      <c r="M44" s="8"/>
    </row>
    <row r="45" spans="1:13" ht="150">
      <c r="A45" s="10">
        <v>12188</v>
      </c>
      <c r="B45" s="8" t="s">
        <v>10</v>
      </c>
      <c r="C45" s="11" t="s">
        <v>95</v>
      </c>
      <c r="D45" s="11" t="s">
        <v>96</v>
      </c>
      <c r="E45" s="11" t="s">
        <v>97</v>
      </c>
      <c r="F45" s="12"/>
      <c r="G45" s="12">
        <v>10060</v>
      </c>
      <c r="H45" s="12">
        <f aca="true" t="shared" si="9" ref="H45:H51">PRODUCT(G45,0.0075)</f>
        <v>75.45</v>
      </c>
      <c r="I45" s="12">
        <f t="shared" si="6"/>
        <v>10135.45</v>
      </c>
      <c r="J45" s="9">
        <f t="shared" si="8"/>
        <v>2229.799</v>
      </c>
      <c r="K45" s="12">
        <f t="shared" si="7"/>
        <v>12365.249</v>
      </c>
      <c r="L45" s="12"/>
      <c r="M45" s="11"/>
    </row>
    <row r="46" spans="1:13" ht="120">
      <c r="A46" s="10">
        <v>12188</v>
      </c>
      <c r="B46" s="8" t="s">
        <v>10</v>
      </c>
      <c r="C46" s="11" t="s">
        <v>95</v>
      </c>
      <c r="D46" s="11" t="s">
        <v>98</v>
      </c>
      <c r="E46" s="11" t="s">
        <v>99</v>
      </c>
      <c r="F46" s="12"/>
      <c r="G46" s="12">
        <v>10000</v>
      </c>
      <c r="H46" s="12">
        <f t="shared" si="9"/>
        <v>75</v>
      </c>
      <c r="I46" s="12">
        <f t="shared" si="6"/>
        <v>10075</v>
      </c>
      <c r="J46" s="9">
        <f t="shared" si="8"/>
        <v>2216.5</v>
      </c>
      <c r="K46" s="12">
        <f t="shared" si="7"/>
        <v>12291.5</v>
      </c>
      <c r="L46" s="12"/>
      <c r="M46" s="11"/>
    </row>
    <row r="47" spans="1:13" ht="150">
      <c r="A47" s="10">
        <v>12188</v>
      </c>
      <c r="B47" s="8" t="s">
        <v>10</v>
      </c>
      <c r="C47" s="11" t="s">
        <v>95</v>
      </c>
      <c r="D47" s="11" t="s">
        <v>100</v>
      </c>
      <c r="E47" s="11" t="s">
        <v>97</v>
      </c>
      <c r="F47" s="12"/>
      <c r="G47" s="12">
        <v>15898.1800304198</v>
      </c>
      <c r="H47" s="12">
        <f t="shared" si="9"/>
        <v>119.2363502281485</v>
      </c>
      <c r="I47" s="12">
        <f t="shared" si="6"/>
        <v>16017.416380647948</v>
      </c>
      <c r="J47" s="9">
        <f t="shared" si="8"/>
        <v>3523.831603742549</v>
      </c>
      <c r="K47" s="12">
        <f t="shared" si="7"/>
        <v>19541.2479843905</v>
      </c>
      <c r="L47" s="12"/>
      <c r="M47" s="11"/>
    </row>
    <row r="48" spans="1:13" ht="210">
      <c r="A48" s="10">
        <v>12188</v>
      </c>
      <c r="B48" s="8" t="s">
        <v>10</v>
      </c>
      <c r="C48" s="11" t="s">
        <v>95</v>
      </c>
      <c r="D48" s="11" t="s">
        <v>101</v>
      </c>
      <c r="E48" s="11" t="s">
        <v>102</v>
      </c>
      <c r="F48" s="12"/>
      <c r="G48" s="12">
        <v>15958.6754964296</v>
      </c>
      <c r="H48" s="12">
        <f t="shared" si="9"/>
        <v>119.69006622322199</v>
      </c>
      <c r="I48" s="12">
        <f t="shared" si="6"/>
        <v>16078.365562652822</v>
      </c>
      <c r="J48" s="9">
        <f t="shared" si="8"/>
        <v>3537.240423783621</v>
      </c>
      <c r="K48" s="12">
        <f t="shared" si="7"/>
        <v>19615.605986436443</v>
      </c>
      <c r="L48" s="12"/>
      <c r="M48" s="11"/>
    </row>
    <row r="49" spans="1:13" ht="165">
      <c r="A49" s="10">
        <v>12188</v>
      </c>
      <c r="B49" s="8" t="s">
        <v>10</v>
      </c>
      <c r="C49" s="11" t="s">
        <v>95</v>
      </c>
      <c r="D49" s="11" t="s">
        <v>103</v>
      </c>
      <c r="E49" s="11" t="s">
        <v>104</v>
      </c>
      <c r="F49" s="12"/>
      <c r="G49" s="12">
        <v>15401.9884064048</v>
      </c>
      <c r="H49" s="12">
        <f t="shared" si="9"/>
        <v>115.514913048036</v>
      </c>
      <c r="I49" s="12">
        <f t="shared" si="6"/>
        <v>15517.503319452837</v>
      </c>
      <c r="J49" s="9">
        <f t="shared" si="8"/>
        <v>3413.8507302796243</v>
      </c>
      <c r="K49" s="12">
        <f t="shared" si="7"/>
        <v>18931.35404973246</v>
      </c>
      <c r="L49" s="12"/>
      <c r="M49" s="11"/>
    </row>
    <row r="50" spans="1:13" ht="75">
      <c r="A50" s="10">
        <v>12188</v>
      </c>
      <c r="B50" s="8" t="s">
        <v>10</v>
      </c>
      <c r="C50" s="11" t="s">
        <v>105</v>
      </c>
      <c r="D50" s="11" t="s">
        <v>106</v>
      </c>
      <c r="E50" s="11" t="s">
        <v>107</v>
      </c>
      <c r="F50" s="12"/>
      <c r="G50" s="12">
        <v>5747.4792</v>
      </c>
      <c r="H50" s="12">
        <f t="shared" si="9"/>
        <v>43.106094</v>
      </c>
      <c r="I50" s="12">
        <f t="shared" si="6"/>
        <v>5790.5852939999995</v>
      </c>
      <c r="J50" s="12">
        <v>0</v>
      </c>
      <c r="K50" s="12">
        <f t="shared" si="7"/>
        <v>5790.5852939999995</v>
      </c>
      <c r="L50" s="12"/>
      <c r="M50" s="11"/>
    </row>
    <row r="51" spans="1:13" ht="75">
      <c r="A51" s="10">
        <v>12188</v>
      </c>
      <c r="B51" s="8" t="s">
        <v>10</v>
      </c>
      <c r="C51" s="11" t="s">
        <v>105</v>
      </c>
      <c r="D51" s="11" t="s">
        <v>108</v>
      </c>
      <c r="E51" s="11" t="s">
        <v>109</v>
      </c>
      <c r="F51" s="12"/>
      <c r="G51" s="12">
        <v>6819</v>
      </c>
      <c r="H51" s="12">
        <f t="shared" si="9"/>
        <v>51.1425</v>
      </c>
      <c r="I51" s="12">
        <f t="shared" si="6"/>
        <v>6870.1425</v>
      </c>
      <c r="J51" s="12">
        <v>0</v>
      </c>
      <c r="K51" s="12">
        <f t="shared" si="7"/>
        <v>6870.1425</v>
      </c>
      <c r="L51" s="12"/>
      <c r="M51" s="11"/>
    </row>
    <row r="52" spans="1:13" s="13" customFormat="1" ht="75">
      <c r="A52" s="10">
        <v>12188</v>
      </c>
      <c r="B52" s="11" t="s">
        <v>10</v>
      </c>
      <c r="C52" s="11" t="s">
        <v>105</v>
      </c>
      <c r="D52" s="11" t="s">
        <v>110</v>
      </c>
      <c r="E52" s="11" t="s">
        <v>111</v>
      </c>
      <c r="F52" s="12">
        <v>25</v>
      </c>
      <c r="G52" s="12">
        <v>300</v>
      </c>
      <c r="H52" s="12">
        <v>0</v>
      </c>
      <c r="I52" s="12">
        <f t="shared" si="6"/>
        <v>300</v>
      </c>
      <c r="J52" s="12">
        <v>0</v>
      </c>
      <c r="K52" s="12">
        <v>300</v>
      </c>
      <c r="L52" s="12"/>
      <c r="M52" s="11"/>
    </row>
    <row r="53" spans="1:13" s="13" customFormat="1" ht="135">
      <c r="A53" s="10">
        <v>12199</v>
      </c>
      <c r="B53" s="11" t="s">
        <v>112</v>
      </c>
      <c r="C53" s="11" t="s">
        <v>113</v>
      </c>
      <c r="D53" s="11" t="s">
        <v>114</v>
      </c>
      <c r="E53" s="11" t="s">
        <v>115</v>
      </c>
      <c r="F53" s="12"/>
      <c r="G53" s="12">
        <v>448.6634150909</v>
      </c>
      <c r="H53" s="12">
        <f aca="true" t="shared" si="10" ref="H53:H77">PRODUCT(G53,0.0075)</f>
        <v>3.36497561318175</v>
      </c>
      <c r="I53" s="12">
        <f t="shared" si="6"/>
        <v>452.02839070408174</v>
      </c>
      <c r="J53" s="12">
        <v>0</v>
      </c>
      <c r="K53" s="12">
        <f aca="true" t="shared" si="11" ref="K53:K77">SUM(I53:J53)</f>
        <v>452.02839070408174</v>
      </c>
      <c r="L53" s="12"/>
      <c r="M53" s="11"/>
    </row>
    <row r="54" spans="1:13" s="13" customFormat="1" ht="165">
      <c r="A54" s="10">
        <v>12199</v>
      </c>
      <c r="B54" s="11" t="s">
        <v>112</v>
      </c>
      <c r="C54" s="11" t="s">
        <v>113</v>
      </c>
      <c r="D54" s="11" t="s">
        <v>116</v>
      </c>
      <c r="E54" s="11" t="s">
        <v>117</v>
      </c>
      <c r="F54" s="12"/>
      <c r="G54" s="12">
        <v>101.05895981488</v>
      </c>
      <c r="H54" s="12">
        <f t="shared" si="10"/>
        <v>0.7579421986116</v>
      </c>
      <c r="I54" s="12">
        <f t="shared" si="6"/>
        <v>101.8169020134916</v>
      </c>
      <c r="J54" s="12">
        <v>0</v>
      </c>
      <c r="K54" s="12">
        <f t="shared" si="11"/>
        <v>101.8169020134916</v>
      </c>
      <c r="L54" s="12"/>
      <c r="M54" s="11"/>
    </row>
    <row r="55" spans="1:13" s="13" customFormat="1" ht="150">
      <c r="A55" s="10">
        <v>12199</v>
      </c>
      <c r="B55" s="11" t="s">
        <v>112</v>
      </c>
      <c r="C55" s="11" t="s">
        <v>113</v>
      </c>
      <c r="D55" s="11" t="s">
        <v>118</v>
      </c>
      <c r="E55" s="11" t="s">
        <v>119</v>
      </c>
      <c r="F55" s="12"/>
      <c r="G55" s="12">
        <v>373.83856126189</v>
      </c>
      <c r="H55" s="12">
        <f t="shared" si="10"/>
        <v>2.803789209464175</v>
      </c>
      <c r="I55" s="12">
        <f t="shared" si="6"/>
        <v>376.6423504713542</v>
      </c>
      <c r="J55" s="12">
        <v>0</v>
      </c>
      <c r="K55" s="12">
        <f t="shared" si="11"/>
        <v>376.6423504713542</v>
      </c>
      <c r="L55" s="12"/>
      <c r="M55" s="11"/>
    </row>
    <row r="56" spans="1:13" s="13" customFormat="1" ht="135">
      <c r="A56" s="10">
        <v>12199</v>
      </c>
      <c r="B56" s="11" t="s">
        <v>112</v>
      </c>
      <c r="C56" s="11" t="s">
        <v>113</v>
      </c>
      <c r="D56" s="11" t="s">
        <v>120</v>
      </c>
      <c r="E56" s="11" t="s">
        <v>121</v>
      </c>
      <c r="F56" s="12"/>
      <c r="G56" s="12">
        <v>373.83856126189</v>
      </c>
      <c r="H56" s="12">
        <f t="shared" si="10"/>
        <v>2.803789209464175</v>
      </c>
      <c r="I56" s="12">
        <f t="shared" si="6"/>
        <v>376.6423504713542</v>
      </c>
      <c r="J56" s="12">
        <v>0</v>
      </c>
      <c r="K56" s="12">
        <f t="shared" si="11"/>
        <v>376.6423504713542</v>
      </c>
      <c r="L56" s="12"/>
      <c r="M56" s="11"/>
    </row>
    <row r="57" spans="1:13" s="13" customFormat="1" ht="240">
      <c r="A57" s="10">
        <v>12199</v>
      </c>
      <c r="B57" s="11" t="s">
        <v>112</v>
      </c>
      <c r="C57" s="11" t="s">
        <v>113</v>
      </c>
      <c r="D57" s="11" t="s">
        <v>122</v>
      </c>
      <c r="E57" s="11" t="s">
        <v>123</v>
      </c>
      <c r="F57" s="12"/>
      <c r="G57" s="12">
        <v>372.440633405</v>
      </c>
      <c r="H57" s="12">
        <f t="shared" si="10"/>
        <v>2.7933047505375</v>
      </c>
      <c r="I57" s="12">
        <f t="shared" si="6"/>
        <v>375.23393815553754</v>
      </c>
      <c r="J57" s="12">
        <v>0</v>
      </c>
      <c r="K57" s="12">
        <f t="shared" si="11"/>
        <v>375.23393815553754</v>
      </c>
      <c r="L57" s="12"/>
      <c r="M57" s="11"/>
    </row>
    <row r="58" spans="1:13" s="13" customFormat="1" ht="150">
      <c r="A58" s="10">
        <v>12199</v>
      </c>
      <c r="B58" s="11" t="s">
        <v>112</v>
      </c>
      <c r="C58" s="11" t="s">
        <v>113</v>
      </c>
      <c r="D58" s="11" t="s">
        <v>124</v>
      </c>
      <c r="E58" s="11" t="s">
        <v>125</v>
      </c>
      <c r="F58" s="12"/>
      <c r="G58" s="12">
        <v>373.83856126189</v>
      </c>
      <c r="H58" s="12">
        <f t="shared" si="10"/>
        <v>2.803789209464175</v>
      </c>
      <c r="I58" s="12">
        <f t="shared" si="6"/>
        <v>376.6423504713542</v>
      </c>
      <c r="J58" s="12">
        <v>0</v>
      </c>
      <c r="K58" s="12">
        <f t="shared" si="11"/>
        <v>376.6423504713542</v>
      </c>
      <c r="L58" s="12"/>
      <c r="M58" s="11"/>
    </row>
    <row r="59" spans="1:13" s="13" customFormat="1" ht="135">
      <c r="A59" s="10">
        <v>12199</v>
      </c>
      <c r="B59" s="11" t="s">
        <v>112</v>
      </c>
      <c r="C59" s="11" t="s">
        <v>113</v>
      </c>
      <c r="D59" s="11" t="s">
        <v>126</v>
      </c>
      <c r="E59" s="11" t="s">
        <v>127</v>
      </c>
      <c r="F59" s="12"/>
      <c r="G59" s="12">
        <v>372.440633405</v>
      </c>
      <c r="H59" s="12">
        <f t="shared" si="10"/>
        <v>2.7933047505375</v>
      </c>
      <c r="I59" s="12">
        <f t="shared" si="6"/>
        <v>375.23393815553754</v>
      </c>
      <c r="J59" s="9">
        <f>PRODUCT(I59,0.22)</f>
        <v>82.55146639421827</v>
      </c>
      <c r="K59" s="12">
        <f t="shared" si="11"/>
        <v>457.7854045497558</v>
      </c>
      <c r="L59" s="12"/>
      <c r="M59" s="11"/>
    </row>
    <row r="60" spans="1:13" s="13" customFormat="1" ht="165">
      <c r="A60" s="10">
        <v>12199</v>
      </c>
      <c r="B60" s="11" t="s">
        <v>112</v>
      </c>
      <c r="C60" s="11" t="s">
        <v>113</v>
      </c>
      <c r="D60" s="11" t="s">
        <v>128</v>
      </c>
      <c r="E60" s="11" t="s">
        <v>129</v>
      </c>
      <c r="F60" s="12"/>
      <c r="G60" s="12">
        <v>372.440633405</v>
      </c>
      <c r="H60" s="12">
        <f t="shared" si="10"/>
        <v>2.7933047505375</v>
      </c>
      <c r="I60" s="12">
        <f aca="true" t="shared" si="12" ref="I60:I65">SUM(G60,H60)</f>
        <v>375.23393815553754</v>
      </c>
      <c r="J60" s="9">
        <f>PRODUCT(I60,0.22)</f>
        <v>82.55146639421827</v>
      </c>
      <c r="K60" s="12">
        <f t="shared" si="11"/>
        <v>457.7854045497558</v>
      </c>
      <c r="L60" s="12"/>
      <c r="M60" s="11"/>
    </row>
    <row r="61" spans="1:13" s="13" customFormat="1" ht="135">
      <c r="A61" s="10">
        <v>12199</v>
      </c>
      <c r="B61" s="11" t="s">
        <v>112</v>
      </c>
      <c r="C61" s="11" t="s">
        <v>113</v>
      </c>
      <c r="D61" s="11" t="s">
        <v>130</v>
      </c>
      <c r="E61" s="11" t="s">
        <v>131</v>
      </c>
      <c r="F61" s="12"/>
      <c r="G61" s="12">
        <v>372.440633405</v>
      </c>
      <c r="H61" s="12">
        <f t="shared" si="10"/>
        <v>2.7933047505375</v>
      </c>
      <c r="I61" s="12">
        <f t="shared" si="12"/>
        <v>375.23393815553754</v>
      </c>
      <c r="J61" s="9">
        <f>PRODUCT(I61,0.22)</f>
        <v>82.55146639421827</v>
      </c>
      <c r="K61" s="12">
        <f t="shared" si="11"/>
        <v>457.7854045497558</v>
      </c>
      <c r="L61" s="12"/>
      <c r="M61" s="11"/>
    </row>
    <row r="62" spans="1:13" s="13" customFormat="1" ht="135">
      <c r="A62" s="10">
        <v>12199</v>
      </c>
      <c r="B62" s="11" t="s">
        <v>112</v>
      </c>
      <c r="C62" s="11" t="s">
        <v>113</v>
      </c>
      <c r="D62" s="11" t="s">
        <v>132</v>
      </c>
      <c r="E62" s="11" t="s">
        <v>133</v>
      </c>
      <c r="F62" s="12"/>
      <c r="G62" s="12">
        <v>423.75580999113</v>
      </c>
      <c r="H62" s="12">
        <f t="shared" si="10"/>
        <v>3.178168574933475</v>
      </c>
      <c r="I62" s="12">
        <f t="shared" si="12"/>
        <v>426.93397856606344</v>
      </c>
      <c r="J62" s="12">
        <v>0</v>
      </c>
      <c r="K62" s="12">
        <f t="shared" si="11"/>
        <v>426.93397856606344</v>
      </c>
      <c r="L62" s="12"/>
      <c r="M62" s="11"/>
    </row>
    <row r="63" spans="1:13" s="13" customFormat="1" ht="225">
      <c r="A63" s="10">
        <v>12199</v>
      </c>
      <c r="B63" s="11" t="s">
        <v>112</v>
      </c>
      <c r="C63" s="11" t="s">
        <v>113</v>
      </c>
      <c r="D63" s="11" t="s">
        <v>134</v>
      </c>
      <c r="E63" s="11" t="s">
        <v>135</v>
      </c>
      <c r="F63" s="12"/>
      <c r="G63" s="12">
        <v>7989.2087213912</v>
      </c>
      <c r="H63" s="12">
        <f t="shared" si="10"/>
        <v>59.919065410434</v>
      </c>
      <c r="I63" s="12">
        <f t="shared" si="12"/>
        <v>8049.127786801634</v>
      </c>
      <c r="J63" s="9">
        <f>PRODUCT(I63,0.22)</f>
        <v>1770.8081130963594</v>
      </c>
      <c r="K63" s="12">
        <f t="shared" si="11"/>
        <v>9819.935899897993</v>
      </c>
      <c r="L63" s="12"/>
      <c r="M63" s="11"/>
    </row>
    <row r="64" spans="1:13" s="13" customFormat="1" ht="150">
      <c r="A64" s="10">
        <v>12199</v>
      </c>
      <c r="B64" s="11" t="s">
        <v>112</v>
      </c>
      <c r="C64" s="11" t="s">
        <v>113</v>
      </c>
      <c r="D64" s="11" t="s">
        <v>136</v>
      </c>
      <c r="E64" s="11" t="s">
        <v>137</v>
      </c>
      <c r="F64" s="12"/>
      <c r="G64" s="12">
        <v>373.5630572317</v>
      </c>
      <c r="H64" s="12">
        <f t="shared" si="10"/>
        <v>2.8017229292377497</v>
      </c>
      <c r="I64" s="12">
        <f t="shared" si="12"/>
        <v>376.36478016093776</v>
      </c>
      <c r="J64" s="12">
        <v>0</v>
      </c>
      <c r="K64" s="12">
        <f t="shared" si="11"/>
        <v>376.36478016093776</v>
      </c>
      <c r="L64" s="12"/>
      <c r="M64" s="11"/>
    </row>
    <row r="65" spans="1:13" s="13" customFormat="1" ht="135">
      <c r="A65" s="10">
        <v>12199</v>
      </c>
      <c r="B65" s="11" t="s">
        <v>112</v>
      </c>
      <c r="C65" s="11" t="s">
        <v>113</v>
      </c>
      <c r="D65" s="11" t="s">
        <v>138</v>
      </c>
      <c r="E65" s="11" t="s">
        <v>139</v>
      </c>
      <c r="F65" s="12"/>
      <c r="G65" s="12">
        <v>372.440633405</v>
      </c>
      <c r="H65" s="12">
        <f t="shared" si="10"/>
        <v>2.7933047505375</v>
      </c>
      <c r="I65" s="12">
        <f t="shared" si="12"/>
        <v>375.23393815553754</v>
      </c>
      <c r="J65" s="12">
        <v>0</v>
      </c>
      <c r="K65" s="12">
        <f t="shared" si="11"/>
        <v>375.23393815553754</v>
      </c>
      <c r="L65" s="12"/>
      <c r="M65" s="11"/>
    </row>
    <row r="66" spans="1:13" s="13" customFormat="1" ht="135">
      <c r="A66" s="10">
        <v>12199</v>
      </c>
      <c r="B66" s="11" t="s">
        <v>112</v>
      </c>
      <c r="C66" s="11" t="s">
        <v>113</v>
      </c>
      <c r="D66" s="11" t="s">
        <v>140</v>
      </c>
      <c r="E66" s="11" t="s">
        <v>141</v>
      </c>
      <c r="F66" s="12"/>
      <c r="G66" s="12">
        <v>372.440633405</v>
      </c>
      <c r="H66" s="12">
        <f t="shared" si="10"/>
        <v>2.7933047505375</v>
      </c>
      <c r="I66" s="12">
        <f aca="true" t="shared" si="13" ref="I66:I71">SUM(G66,H66)</f>
        <v>375.23393815553754</v>
      </c>
      <c r="J66" s="12">
        <v>0</v>
      </c>
      <c r="K66" s="12">
        <f t="shared" si="11"/>
        <v>375.23393815553754</v>
      </c>
      <c r="L66" s="12"/>
      <c r="M66" s="11"/>
    </row>
    <row r="67" spans="1:13" s="13" customFormat="1" ht="105">
      <c r="A67" s="10">
        <v>12199</v>
      </c>
      <c r="B67" s="11" t="s">
        <v>112</v>
      </c>
      <c r="C67" s="11" t="s">
        <v>113</v>
      </c>
      <c r="D67" s="11" t="s">
        <v>142</v>
      </c>
      <c r="E67" s="11" t="s">
        <v>143</v>
      </c>
      <c r="F67" s="12"/>
      <c r="G67" s="12">
        <v>1004.6713634262</v>
      </c>
      <c r="H67" s="12">
        <f t="shared" si="10"/>
        <v>7.535035225696499</v>
      </c>
      <c r="I67" s="12">
        <f t="shared" si="13"/>
        <v>1012.2063986518964</v>
      </c>
      <c r="J67" s="9">
        <f>PRODUCT(I67,0.22)</f>
        <v>222.6854077034172</v>
      </c>
      <c r="K67" s="12">
        <f t="shared" si="11"/>
        <v>1234.8918063553135</v>
      </c>
      <c r="L67" s="12"/>
      <c r="M67" s="11"/>
    </row>
    <row r="68" spans="1:13" s="13" customFormat="1" ht="135">
      <c r="A68" s="10">
        <v>12199</v>
      </c>
      <c r="B68" s="11" t="s">
        <v>112</v>
      </c>
      <c r="C68" s="11" t="s">
        <v>113</v>
      </c>
      <c r="D68" s="11" t="s">
        <v>144</v>
      </c>
      <c r="E68" s="11" t="s">
        <v>145</v>
      </c>
      <c r="F68" s="12"/>
      <c r="G68" s="12">
        <v>372.440633405</v>
      </c>
      <c r="H68" s="12">
        <f t="shared" si="10"/>
        <v>2.7933047505375</v>
      </c>
      <c r="I68" s="12">
        <f t="shared" si="13"/>
        <v>375.23393815553754</v>
      </c>
      <c r="J68" s="12">
        <v>0</v>
      </c>
      <c r="K68" s="12">
        <f t="shared" si="11"/>
        <v>375.23393815553754</v>
      </c>
      <c r="L68" s="12"/>
      <c r="M68" s="11"/>
    </row>
    <row r="69" spans="1:13" s="13" customFormat="1" ht="120">
      <c r="A69" s="10">
        <v>12199</v>
      </c>
      <c r="B69" s="11" t="s">
        <v>112</v>
      </c>
      <c r="C69" s="11" t="s">
        <v>113</v>
      </c>
      <c r="D69" s="11" t="s">
        <v>146</v>
      </c>
      <c r="E69" s="11" t="s">
        <v>147</v>
      </c>
      <c r="F69" s="12"/>
      <c r="G69" s="12">
        <v>11.98952723975</v>
      </c>
      <c r="H69" s="12">
        <f t="shared" si="10"/>
        <v>0.089921454298125</v>
      </c>
      <c r="I69" s="12">
        <f t="shared" si="13"/>
        <v>12.079448694048125</v>
      </c>
      <c r="J69" s="12">
        <v>0</v>
      </c>
      <c r="K69" s="12">
        <f t="shared" si="11"/>
        <v>12.079448694048125</v>
      </c>
      <c r="L69" s="12"/>
      <c r="M69" s="11"/>
    </row>
    <row r="70" spans="1:13" s="13" customFormat="1" ht="165">
      <c r="A70" s="10">
        <v>12199</v>
      </c>
      <c r="B70" s="11" t="s">
        <v>112</v>
      </c>
      <c r="C70" s="11" t="s">
        <v>113</v>
      </c>
      <c r="D70" s="11" t="s">
        <v>148</v>
      </c>
      <c r="E70" s="11" t="s">
        <v>149</v>
      </c>
      <c r="F70" s="12"/>
      <c r="G70" s="12">
        <v>374.11406529208</v>
      </c>
      <c r="H70" s="12">
        <f t="shared" si="10"/>
        <v>2.8058554896906</v>
      </c>
      <c r="I70" s="12">
        <f t="shared" si="13"/>
        <v>376.9199207817706</v>
      </c>
      <c r="J70" s="12">
        <v>0</v>
      </c>
      <c r="K70" s="12">
        <f t="shared" si="11"/>
        <v>376.9199207817706</v>
      </c>
      <c r="L70" s="12"/>
      <c r="M70" s="11"/>
    </row>
    <row r="71" spans="1:13" s="13" customFormat="1" ht="165">
      <c r="A71" s="10">
        <v>12199</v>
      </c>
      <c r="B71" s="11" t="s">
        <v>112</v>
      </c>
      <c r="C71" s="11" t="s">
        <v>113</v>
      </c>
      <c r="D71" s="11" t="s">
        <v>150</v>
      </c>
      <c r="E71" s="11" t="s">
        <v>151</v>
      </c>
      <c r="F71" s="12"/>
      <c r="G71" s="12">
        <v>322.02339588023</v>
      </c>
      <c r="H71" s="12">
        <f t="shared" si="10"/>
        <v>2.415175469101725</v>
      </c>
      <c r="I71" s="12">
        <f t="shared" si="13"/>
        <v>324.4385713493317</v>
      </c>
      <c r="J71" s="12">
        <v>0</v>
      </c>
      <c r="K71" s="12">
        <f t="shared" si="11"/>
        <v>324.4385713493317</v>
      </c>
      <c r="L71" s="12"/>
      <c r="M71" s="11"/>
    </row>
    <row r="72" spans="1:13" s="13" customFormat="1" ht="135">
      <c r="A72" s="10">
        <v>12199</v>
      </c>
      <c r="B72" s="11" t="s">
        <v>112</v>
      </c>
      <c r="C72" s="11" t="s">
        <v>113</v>
      </c>
      <c r="D72" s="11" t="s">
        <v>152</v>
      </c>
      <c r="E72" s="11" t="s">
        <v>151</v>
      </c>
      <c r="F72" s="12"/>
      <c r="G72" s="12">
        <v>322.02339588023</v>
      </c>
      <c r="H72" s="12">
        <f t="shared" si="10"/>
        <v>2.415175469101725</v>
      </c>
      <c r="I72" s="12">
        <f aca="true" t="shared" si="14" ref="I72:I80">SUM(G72,H72)</f>
        <v>324.4385713493317</v>
      </c>
      <c r="J72" s="12">
        <v>0</v>
      </c>
      <c r="K72" s="12">
        <f t="shared" si="11"/>
        <v>324.4385713493317</v>
      </c>
      <c r="L72" s="12"/>
      <c r="M72" s="11"/>
    </row>
    <row r="73" spans="1:13" s="13" customFormat="1" ht="165">
      <c r="A73" s="10">
        <v>12199</v>
      </c>
      <c r="B73" s="11" t="s">
        <v>112</v>
      </c>
      <c r="C73" s="11" t="s">
        <v>113</v>
      </c>
      <c r="D73" s="11" t="s">
        <v>153</v>
      </c>
      <c r="E73" s="11" t="s">
        <v>154</v>
      </c>
      <c r="F73" s="12"/>
      <c r="G73" s="12">
        <v>3345.54747712687</v>
      </c>
      <c r="H73" s="12">
        <f t="shared" si="10"/>
        <v>25.091606078451523</v>
      </c>
      <c r="I73" s="12">
        <f t="shared" si="14"/>
        <v>3370.6390832053216</v>
      </c>
      <c r="J73" s="12">
        <v>0</v>
      </c>
      <c r="K73" s="12">
        <f t="shared" si="11"/>
        <v>3370.6390832053216</v>
      </c>
      <c r="L73" s="12"/>
      <c r="M73" s="11"/>
    </row>
    <row r="74" spans="1:13" s="13" customFormat="1" ht="165">
      <c r="A74" s="10">
        <v>12199</v>
      </c>
      <c r="B74" s="11" t="s">
        <v>112</v>
      </c>
      <c r="C74" s="11" t="s">
        <v>113</v>
      </c>
      <c r="D74" s="11" t="s">
        <v>155</v>
      </c>
      <c r="E74" s="11" t="s">
        <v>156</v>
      </c>
      <c r="F74" s="12"/>
      <c r="G74" s="12">
        <v>375.51199314897</v>
      </c>
      <c r="H74" s="12">
        <f t="shared" si="10"/>
        <v>2.816339948617275</v>
      </c>
      <c r="I74" s="12">
        <f t="shared" si="14"/>
        <v>378.3283330975873</v>
      </c>
      <c r="J74" s="12">
        <v>0</v>
      </c>
      <c r="K74" s="12">
        <f t="shared" si="11"/>
        <v>378.3283330975873</v>
      </c>
      <c r="L74" s="12"/>
      <c r="M74" s="11"/>
    </row>
    <row r="75" spans="1:13" s="13" customFormat="1" ht="180">
      <c r="A75" s="10">
        <v>12199</v>
      </c>
      <c r="B75" s="11" t="s">
        <v>112</v>
      </c>
      <c r="C75" s="11" t="s">
        <v>113</v>
      </c>
      <c r="D75" s="11" t="s">
        <v>157</v>
      </c>
      <c r="E75" s="11" t="s">
        <v>158</v>
      </c>
      <c r="F75" s="12"/>
      <c r="G75" s="12">
        <v>374.11406529208</v>
      </c>
      <c r="H75" s="12">
        <f t="shared" si="10"/>
        <v>2.8058554896906</v>
      </c>
      <c r="I75" s="12">
        <f t="shared" si="14"/>
        <v>376.9199207817706</v>
      </c>
      <c r="J75" s="12">
        <v>0</v>
      </c>
      <c r="K75" s="12">
        <f t="shared" si="11"/>
        <v>376.9199207817706</v>
      </c>
      <c r="L75" s="12"/>
      <c r="M75" s="11"/>
    </row>
    <row r="76" spans="1:13" s="13" customFormat="1" ht="165">
      <c r="A76" s="10">
        <v>12199</v>
      </c>
      <c r="B76" s="11" t="s">
        <v>112</v>
      </c>
      <c r="C76" s="11" t="s">
        <v>113</v>
      </c>
      <c r="D76" s="11" t="s">
        <v>159</v>
      </c>
      <c r="E76" s="11" t="s">
        <v>160</v>
      </c>
      <c r="F76" s="12"/>
      <c r="G76" s="12">
        <v>373.27734934854</v>
      </c>
      <c r="H76" s="12">
        <f t="shared" si="10"/>
        <v>2.79958012011405</v>
      </c>
      <c r="I76" s="12">
        <f t="shared" si="14"/>
        <v>376.07692946865404</v>
      </c>
      <c r="J76" s="12">
        <v>0</v>
      </c>
      <c r="K76" s="12">
        <f t="shared" si="11"/>
        <v>376.07692946865404</v>
      </c>
      <c r="L76" s="12"/>
      <c r="M76" s="11"/>
    </row>
    <row r="77" spans="1:13" s="13" customFormat="1" ht="180">
      <c r="A77" s="10">
        <v>12199</v>
      </c>
      <c r="B77" s="11" t="s">
        <v>112</v>
      </c>
      <c r="C77" s="11" t="s">
        <v>113</v>
      </c>
      <c r="D77" s="11" t="s">
        <v>161</v>
      </c>
      <c r="E77" s="11" t="s">
        <v>162</v>
      </c>
      <c r="F77" s="12"/>
      <c r="G77" s="12">
        <v>372.440633405</v>
      </c>
      <c r="H77" s="12">
        <f t="shared" si="10"/>
        <v>2.7933047505375</v>
      </c>
      <c r="I77" s="12">
        <f t="shared" si="14"/>
        <v>375.23393815553754</v>
      </c>
      <c r="J77" s="12">
        <v>0</v>
      </c>
      <c r="K77" s="12">
        <f t="shared" si="11"/>
        <v>375.23393815553754</v>
      </c>
      <c r="L77" s="12"/>
      <c r="M77" s="11"/>
    </row>
    <row r="78" spans="1:13" s="13" customFormat="1" ht="135">
      <c r="A78" s="10">
        <v>12199</v>
      </c>
      <c r="B78" s="11" t="s">
        <v>112</v>
      </c>
      <c r="C78" s="11" t="s">
        <v>113</v>
      </c>
      <c r="D78" s="11" t="s">
        <v>163</v>
      </c>
      <c r="E78" s="11" t="s">
        <v>164</v>
      </c>
      <c r="F78" s="12"/>
      <c r="G78" s="14">
        <v>0</v>
      </c>
      <c r="H78" s="12">
        <v>0</v>
      </c>
      <c r="I78" s="12">
        <v>0</v>
      </c>
      <c r="J78" s="12">
        <v>0</v>
      </c>
      <c r="K78" s="12">
        <v>0</v>
      </c>
      <c r="L78" s="12"/>
      <c r="M78" s="11"/>
    </row>
    <row r="79" spans="1:13" s="13" customFormat="1" ht="180">
      <c r="A79" s="10">
        <v>12199</v>
      </c>
      <c r="B79" s="11" t="s">
        <v>112</v>
      </c>
      <c r="C79" s="11" t="s">
        <v>113</v>
      </c>
      <c r="D79" s="11" t="s">
        <v>165</v>
      </c>
      <c r="E79" s="11" t="s">
        <v>166</v>
      </c>
      <c r="F79" s="12"/>
      <c r="G79" s="12">
        <v>486.23400172644</v>
      </c>
      <c r="H79" s="12">
        <f aca="true" t="shared" si="15" ref="H79:H92">PRODUCT(G79,0.0075)</f>
        <v>3.6467550129483</v>
      </c>
      <c r="I79" s="12">
        <f t="shared" si="14"/>
        <v>489.8807567393883</v>
      </c>
      <c r="J79" s="12">
        <v>0</v>
      </c>
      <c r="K79" s="12">
        <f aca="true" t="shared" si="16" ref="K79:K92">SUM(I79:J79)</f>
        <v>489.8807567393883</v>
      </c>
      <c r="L79" s="12"/>
      <c r="M79" s="11"/>
    </row>
    <row r="80" spans="1:13" s="13" customFormat="1" ht="195">
      <c r="A80" s="10">
        <v>12199</v>
      </c>
      <c r="B80" s="11" t="s">
        <v>112</v>
      </c>
      <c r="C80" s="11" t="s">
        <v>113</v>
      </c>
      <c r="D80" s="11" t="s">
        <v>167</v>
      </c>
      <c r="E80" s="11" t="s">
        <v>168</v>
      </c>
      <c r="F80" s="12"/>
      <c r="G80" s="12">
        <v>372.440633405</v>
      </c>
      <c r="H80" s="12">
        <f t="shared" si="15"/>
        <v>2.7933047505375</v>
      </c>
      <c r="I80" s="12">
        <f t="shared" si="14"/>
        <v>375.23393815553754</v>
      </c>
      <c r="J80" s="12">
        <v>0</v>
      </c>
      <c r="K80" s="12">
        <f t="shared" si="16"/>
        <v>375.23393815553754</v>
      </c>
      <c r="L80" s="12"/>
      <c r="M80" s="11"/>
    </row>
    <row r="81" spans="1:13" s="13" customFormat="1" ht="180">
      <c r="A81" s="10">
        <v>12199</v>
      </c>
      <c r="B81" s="11" t="s">
        <v>112</v>
      </c>
      <c r="C81" s="11" t="s">
        <v>113</v>
      </c>
      <c r="D81" s="11" t="s">
        <v>169</v>
      </c>
      <c r="E81" s="11" t="s">
        <v>170</v>
      </c>
      <c r="F81" s="12"/>
      <c r="G81" s="12">
        <v>372.440633405</v>
      </c>
      <c r="H81" s="12">
        <f t="shared" si="15"/>
        <v>2.7933047505375</v>
      </c>
      <c r="I81" s="12">
        <f>SUM(G81,H81)</f>
        <v>375.23393815553754</v>
      </c>
      <c r="J81" s="12">
        <v>0</v>
      </c>
      <c r="K81" s="12">
        <f t="shared" si="16"/>
        <v>375.23393815553754</v>
      </c>
      <c r="L81" s="12"/>
      <c r="M81" s="11"/>
    </row>
    <row r="82" spans="1:13" s="13" customFormat="1" ht="225">
      <c r="A82" s="10">
        <v>12199</v>
      </c>
      <c r="B82" s="11" t="s">
        <v>112</v>
      </c>
      <c r="C82" s="11" t="s">
        <v>113</v>
      </c>
      <c r="D82" s="11" t="s">
        <v>171</v>
      </c>
      <c r="E82" s="11" t="s">
        <v>172</v>
      </c>
      <c r="F82" s="12"/>
      <c r="G82" s="12">
        <v>889.01069001125</v>
      </c>
      <c r="H82" s="12">
        <f t="shared" si="15"/>
        <v>6.667580175084375</v>
      </c>
      <c r="I82" s="12">
        <f>SUM(G82,H82)</f>
        <v>895.6782701863343</v>
      </c>
      <c r="J82" s="9">
        <f>PRODUCT(I82,0.22)</f>
        <v>197.04921944099354</v>
      </c>
      <c r="K82" s="12">
        <f t="shared" si="16"/>
        <v>1092.727489627328</v>
      </c>
      <c r="L82" s="12"/>
      <c r="M82" s="11"/>
    </row>
    <row r="83" spans="1:13" s="13" customFormat="1" ht="210">
      <c r="A83" s="10">
        <v>12199</v>
      </c>
      <c r="B83" s="11" t="s">
        <v>112</v>
      </c>
      <c r="C83" s="11" t="s">
        <v>113</v>
      </c>
      <c r="D83" s="11" t="s">
        <v>173</v>
      </c>
      <c r="E83" s="11" t="s">
        <v>174</v>
      </c>
      <c r="F83" s="12"/>
      <c r="G83" s="12">
        <v>372.440633405</v>
      </c>
      <c r="H83" s="12">
        <f t="shared" si="15"/>
        <v>2.7933047505375</v>
      </c>
      <c r="I83" s="12">
        <f aca="true" t="shared" si="17" ref="I83:I100">SUM(G83,H83)</f>
        <v>375.23393815553754</v>
      </c>
      <c r="J83" s="12">
        <v>0</v>
      </c>
      <c r="K83" s="12">
        <f t="shared" si="16"/>
        <v>375.23393815553754</v>
      </c>
      <c r="L83" s="12"/>
      <c r="M83" s="11"/>
    </row>
    <row r="84" spans="1:13" s="13" customFormat="1" ht="105">
      <c r="A84" s="10">
        <v>12199</v>
      </c>
      <c r="B84" s="11" t="s">
        <v>112</v>
      </c>
      <c r="C84" s="11" t="s">
        <v>175</v>
      </c>
      <c r="D84" s="11" t="s">
        <v>176</v>
      </c>
      <c r="E84" s="11" t="s">
        <v>177</v>
      </c>
      <c r="F84" s="12"/>
      <c r="G84" s="14">
        <v>2916.03</v>
      </c>
      <c r="H84" s="12">
        <f t="shared" si="15"/>
        <v>21.870225</v>
      </c>
      <c r="I84" s="12">
        <f t="shared" si="17"/>
        <v>2937.9002250000003</v>
      </c>
      <c r="J84" s="9">
        <f>PRODUCT(I84,0.22)</f>
        <v>646.3380495000001</v>
      </c>
      <c r="K84" s="12">
        <f t="shared" si="16"/>
        <v>3584.2382745000004</v>
      </c>
      <c r="L84" s="12"/>
      <c r="M84" s="11"/>
    </row>
    <row r="85" spans="1:13" s="13" customFormat="1" ht="240">
      <c r="A85" s="10">
        <v>12199</v>
      </c>
      <c r="B85" s="11" t="s">
        <v>112</v>
      </c>
      <c r="C85" s="11" t="s">
        <v>178</v>
      </c>
      <c r="D85" s="11" t="s">
        <v>179</v>
      </c>
      <c r="E85" s="11" t="s">
        <v>180</v>
      </c>
      <c r="F85" s="12"/>
      <c r="G85" s="12">
        <v>605.83336238781</v>
      </c>
      <c r="H85" s="12">
        <f t="shared" si="15"/>
        <v>4.543750217908575</v>
      </c>
      <c r="I85" s="12">
        <f t="shared" si="17"/>
        <v>610.3771126057186</v>
      </c>
      <c r="J85" s="9">
        <f>PRODUCT(I85,0.22)</f>
        <v>134.2829647732581</v>
      </c>
      <c r="K85" s="12">
        <f t="shared" si="16"/>
        <v>744.6600773789767</v>
      </c>
      <c r="L85" s="12"/>
      <c r="M85" s="11"/>
    </row>
    <row r="86" spans="1:13" s="13" customFormat="1" ht="180">
      <c r="A86" s="10">
        <v>12199</v>
      </c>
      <c r="B86" s="11" t="s">
        <v>112</v>
      </c>
      <c r="C86" s="11" t="s">
        <v>178</v>
      </c>
      <c r="D86" s="11" t="s">
        <v>181</v>
      </c>
      <c r="E86" s="11" t="s">
        <v>182</v>
      </c>
      <c r="F86" s="12"/>
      <c r="G86" s="12">
        <v>1105.70991553514</v>
      </c>
      <c r="H86" s="12">
        <f t="shared" si="15"/>
        <v>8.29282436651355</v>
      </c>
      <c r="I86" s="12">
        <f t="shared" si="17"/>
        <v>1114.0027399016535</v>
      </c>
      <c r="J86" s="12">
        <v>0</v>
      </c>
      <c r="K86" s="12">
        <f t="shared" si="16"/>
        <v>1114.0027399016535</v>
      </c>
      <c r="L86" s="12"/>
      <c r="M86" s="11"/>
    </row>
    <row r="87" spans="1:13" s="13" customFormat="1" ht="150">
      <c r="A87" s="10">
        <v>12199</v>
      </c>
      <c r="B87" s="11" t="s">
        <v>112</v>
      </c>
      <c r="C87" s="11" t="s">
        <v>178</v>
      </c>
      <c r="D87" s="11" t="s">
        <v>183</v>
      </c>
      <c r="E87" s="11" t="s">
        <v>184</v>
      </c>
      <c r="F87" s="12"/>
      <c r="G87" s="12">
        <v>211.68913371562</v>
      </c>
      <c r="H87" s="12">
        <f t="shared" si="15"/>
        <v>1.5876685028671498</v>
      </c>
      <c r="I87" s="12">
        <f t="shared" si="17"/>
        <v>213.27680221848715</v>
      </c>
      <c r="J87" s="9">
        <f>PRODUCT(I87,0.22)</f>
        <v>46.92089648806717</v>
      </c>
      <c r="K87" s="12">
        <f t="shared" si="16"/>
        <v>260.1976987065543</v>
      </c>
      <c r="L87" s="12"/>
      <c r="M87" s="11"/>
    </row>
    <row r="88" spans="1:13" s="13" customFormat="1" ht="120">
      <c r="A88" s="10">
        <v>12199</v>
      </c>
      <c r="B88" s="11" t="s">
        <v>112</v>
      </c>
      <c r="C88" s="11" t="s">
        <v>178</v>
      </c>
      <c r="D88" s="11" t="s">
        <v>185</v>
      </c>
      <c r="E88" s="11" t="s">
        <v>186</v>
      </c>
      <c r="F88" s="12"/>
      <c r="G88" s="12">
        <v>31.62174035403</v>
      </c>
      <c r="H88" s="12">
        <f t="shared" si="15"/>
        <v>0.23716305265522497</v>
      </c>
      <c r="I88" s="12">
        <f t="shared" si="17"/>
        <v>31.858903406685226</v>
      </c>
      <c r="J88" s="9">
        <f>PRODUCT(I88,0.22)</f>
        <v>7.008958749470749</v>
      </c>
      <c r="K88" s="12">
        <f t="shared" si="16"/>
        <v>38.86786215615597</v>
      </c>
      <c r="L88" s="12"/>
      <c r="M88" s="11"/>
    </row>
    <row r="89" spans="1:13" s="13" customFormat="1" ht="135">
      <c r="A89" s="10">
        <v>12199</v>
      </c>
      <c r="B89" s="11" t="s">
        <v>112</v>
      </c>
      <c r="C89" s="11" t="s">
        <v>178</v>
      </c>
      <c r="D89" s="11" t="s">
        <v>187</v>
      </c>
      <c r="E89" s="11" t="s">
        <v>188</v>
      </c>
      <c r="F89" s="12"/>
      <c r="G89" s="12">
        <v>52.70290059005</v>
      </c>
      <c r="H89" s="12">
        <f t="shared" si="15"/>
        <v>0.395271754425375</v>
      </c>
      <c r="I89" s="12">
        <f t="shared" si="17"/>
        <v>53.09817234447537</v>
      </c>
      <c r="J89" s="9">
        <f>PRODUCT(I89,0.22)</f>
        <v>11.681597915784582</v>
      </c>
      <c r="K89" s="12">
        <f t="shared" si="16"/>
        <v>64.77977026025995</v>
      </c>
      <c r="L89" s="12"/>
      <c r="M89" s="11"/>
    </row>
    <row r="90" spans="1:13" s="13" customFormat="1" ht="165">
      <c r="A90" s="10">
        <v>12199</v>
      </c>
      <c r="B90" s="11" t="s">
        <v>112</v>
      </c>
      <c r="C90" s="11" t="s">
        <v>178</v>
      </c>
      <c r="D90" s="11" t="s">
        <v>189</v>
      </c>
      <c r="E90" s="11" t="s">
        <v>190</v>
      </c>
      <c r="F90" s="12"/>
      <c r="G90" s="12">
        <v>3693.51927110981</v>
      </c>
      <c r="H90" s="12">
        <f t="shared" si="15"/>
        <v>27.701394533323572</v>
      </c>
      <c r="I90" s="12">
        <f t="shared" si="17"/>
        <v>3721.2206656431335</v>
      </c>
      <c r="J90" s="12">
        <v>0</v>
      </c>
      <c r="K90" s="12">
        <f t="shared" si="16"/>
        <v>3721.2206656431335</v>
      </c>
      <c r="L90" s="12"/>
      <c r="M90" s="11"/>
    </row>
    <row r="91" spans="1:13" s="13" customFormat="1" ht="210">
      <c r="A91" s="10">
        <v>12199</v>
      </c>
      <c r="B91" s="11" t="s">
        <v>112</v>
      </c>
      <c r="C91" s="11" t="s">
        <v>178</v>
      </c>
      <c r="D91" s="11" t="s">
        <v>191</v>
      </c>
      <c r="E91" s="11" t="s">
        <v>192</v>
      </c>
      <c r="F91" s="12"/>
      <c r="G91" s="12">
        <v>857.45017277504</v>
      </c>
      <c r="H91" s="12">
        <f t="shared" si="15"/>
        <v>6.4308762958128</v>
      </c>
      <c r="I91" s="12">
        <f t="shared" si="17"/>
        <v>863.8810490708528</v>
      </c>
      <c r="J91" s="9">
        <f>PRODUCT(I91,0.22)</f>
        <v>190.0538307955876</v>
      </c>
      <c r="K91" s="12">
        <f t="shared" si="16"/>
        <v>1053.9348798664405</v>
      </c>
      <c r="L91" s="12"/>
      <c r="M91" s="11"/>
    </row>
    <row r="92" spans="1:13" s="13" customFormat="1" ht="150">
      <c r="A92" s="10">
        <v>12199</v>
      </c>
      <c r="B92" s="11" t="s">
        <v>112</v>
      </c>
      <c r="C92" s="11" t="s">
        <v>178</v>
      </c>
      <c r="D92" s="11" t="s">
        <v>193</v>
      </c>
      <c r="E92" s="11" t="s">
        <v>194</v>
      </c>
      <c r="F92" s="12"/>
      <c r="G92" s="12">
        <v>618.38410154091</v>
      </c>
      <c r="H92" s="12">
        <f t="shared" si="15"/>
        <v>4.637880761556825</v>
      </c>
      <c r="I92" s="12">
        <f t="shared" si="17"/>
        <v>623.0219823024669</v>
      </c>
      <c r="J92" s="12">
        <v>0</v>
      </c>
      <c r="K92" s="12">
        <f t="shared" si="16"/>
        <v>623.0219823024669</v>
      </c>
      <c r="L92" s="12"/>
      <c r="M92" s="11"/>
    </row>
    <row r="93" spans="1:13" s="13" customFormat="1" ht="30">
      <c r="A93" s="10">
        <v>12199</v>
      </c>
      <c r="B93" s="11" t="s">
        <v>112</v>
      </c>
      <c r="C93" s="11" t="s">
        <v>178</v>
      </c>
      <c r="D93" s="11" t="s">
        <v>195</v>
      </c>
      <c r="E93" s="11" t="s">
        <v>196</v>
      </c>
      <c r="F93" s="12"/>
      <c r="G93" s="12">
        <v>0</v>
      </c>
      <c r="H93" s="12">
        <v>0</v>
      </c>
      <c r="I93" s="12">
        <v>0</v>
      </c>
      <c r="J93" s="12"/>
      <c r="K93" s="12">
        <v>0</v>
      </c>
      <c r="L93" s="12"/>
      <c r="M93" s="11"/>
    </row>
    <row r="94" spans="1:13" s="13" customFormat="1" ht="150">
      <c r="A94" s="10">
        <v>12199</v>
      </c>
      <c r="B94" s="11" t="s">
        <v>112</v>
      </c>
      <c r="C94" s="11" t="s">
        <v>178</v>
      </c>
      <c r="D94" s="11" t="s">
        <v>197</v>
      </c>
      <c r="E94" s="11" t="s">
        <v>198</v>
      </c>
      <c r="F94" s="12"/>
      <c r="G94" s="12">
        <v>589.58882845957</v>
      </c>
      <c r="H94" s="12">
        <f aca="true" t="shared" si="18" ref="H94:H100">PRODUCT(G94,0.0075)</f>
        <v>4.421916213446774</v>
      </c>
      <c r="I94" s="12">
        <f t="shared" si="17"/>
        <v>594.0107446730168</v>
      </c>
      <c r="J94" s="12">
        <v>0</v>
      </c>
      <c r="K94" s="12">
        <f aca="true" t="shared" si="19" ref="K94:K100">SUM(I94:J94)</f>
        <v>594.0107446730168</v>
      </c>
      <c r="L94" s="12"/>
      <c r="M94" s="11"/>
    </row>
    <row r="95" spans="1:13" s="13" customFormat="1" ht="165">
      <c r="A95" s="10">
        <v>12199</v>
      </c>
      <c r="B95" s="11" t="s">
        <v>112</v>
      </c>
      <c r="C95" s="11" t="s">
        <v>178</v>
      </c>
      <c r="D95" s="11" t="s">
        <v>199</v>
      </c>
      <c r="E95" s="11" t="s">
        <v>200</v>
      </c>
      <c r="F95" s="12"/>
      <c r="G95" s="12">
        <v>1262.17579697712</v>
      </c>
      <c r="H95" s="12">
        <f t="shared" si="18"/>
        <v>9.466318477328398</v>
      </c>
      <c r="I95" s="12">
        <f t="shared" si="17"/>
        <v>1271.6421154544482</v>
      </c>
      <c r="J95" s="9">
        <f>PRODUCT(I95,0.22)</f>
        <v>279.76126539997864</v>
      </c>
      <c r="K95" s="12">
        <f t="shared" si="19"/>
        <v>1551.4033808544268</v>
      </c>
      <c r="L95" s="12"/>
      <c r="M95" s="11"/>
    </row>
    <row r="96" spans="1:13" s="13" customFormat="1" ht="135">
      <c r="A96" s="10">
        <v>12199</v>
      </c>
      <c r="B96" s="11" t="s">
        <v>112</v>
      </c>
      <c r="C96" s="11" t="s">
        <v>178</v>
      </c>
      <c r="D96" s="11" t="s">
        <v>201</v>
      </c>
      <c r="E96" s="11" t="s">
        <v>202</v>
      </c>
      <c r="F96" s="12"/>
      <c r="G96" s="12">
        <v>131.03787984074</v>
      </c>
      <c r="H96" s="12">
        <f t="shared" si="18"/>
        <v>0.98278409880555</v>
      </c>
      <c r="I96" s="12">
        <f t="shared" si="17"/>
        <v>132.02066393954556</v>
      </c>
      <c r="J96" s="9">
        <f>PRODUCT(I96,0.22)</f>
        <v>29.044546066700022</v>
      </c>
      <c r="K96" s="12">
        <f t="shared" si="19"/>
        <v>161.0652100062456</v>
      </c>
      <c r="L96" s="12"/>
      <c r="M96" s="11"/>
    </row>
    <row r="97" spans="1:13" s="13" customFormat="1" ht="64.5" customHeight="1">
      <c r="A97" s="10">
        <v>12199</v>
      </c>
      <c r="B97" s="11" t="s">
        <v>112</v>
      </c>
      <c r="C97" s="11" t="s">
        <v>178</v>
      </c>
      <c r="D97" s="11" t="s">
        <v>203</v>
      </c>
      <c r="E97" s="11" t="s">
        <v>204</v>
      </c>
      <c r="F97" s="12"/>
      <c r="G97" s="12">
        <v>2561.43239564722</v>
      </c>
      <c r="H97" s="12">
        <f t="shared" si="18"/>
        <v>19.210742967354147</v>
      </c>
      <c r="I97" s="12">
        <f t="shared" si="17"/>
        <v>2580.643138614574</v>
      </c>
      <c r="J97" s="9">
        <f>PRODUCT(I97,0.22)</f>
        <v>567.7414904952063</v>
      </c>
      <c r="K97" s="12">
        <f t="shared" si="19"/>
        <v>3148.3846291097807</v>
      </c>
      <c r="L97" s="12"/>
      <c r="M97" s="11"/>
    </row>
    <row r="98" spans="1:13" s="15" customFormat="1" ht="150">
      <c r="A98" s="10">
        <v>12199</v>
      </c>
      <c r="B98" s="11" t="s">
        <v>112</v>
      </c>
      <c r="C98" s="11" t="s">
        <v>178</v>
      </c>
      <c r="D98" s="11" t="s">
        <v>205</v>
      </c>
      <c r="E98" s="11" t="s">
        <v>206</v>
      </c>
      <c r="F98" s="12"/>
      <c r="G98" s="12">
        <v>648.11812909549</v>
      </c>
      <c r="H98" s="12">
        <f t="shared" si="18"/>
        <v>4.8608859682161745</v>
      </c>
      <c r="I98" s="12">
        <f t="shared" si="17"/>
        <v>652.9790150637061</v>
      </c>
      <c r="J98" s="12">
        <v>0</v>
      </c>
      <c r="K98" s="12">
        <f t="shared" si="19"/>
        <v>652.9790150637061</v>
      </c>
      <c r="L98" s="12"/>
      <c r="M98" s="11"/>
    </row>
    <row r="99" spans="1:13" s="13" customFormat="1" ht="225">
      <c r="A99" s="10">
        <v>12199</v>
      </c>
      <c r="B99" s="11" t="s">
        <v>112</v>
      </c>
      <c r="C99" s="11" t="s">
        <v>178</v>
      </c>
      <c r="D99" s="11" t="s">
        <v>207</v>
      </c>
      <c r="E99" s="11" t="s">
        <v>208</v>
      </c>
      <c r="F99" s="12"/>
      <c r="G99" s="12">
        <v>24539.3276383768</v>
      </c>
      <c r="H99" s="12">
        <f t="shared" si="18"/>
        <v>184.04495728782598</v>
      </c>
      <c r="I99" s="12">
        <f t="shared" si="17"/>
        <v>24723.372595664623</v>
      </c>
      <c r="J99" s="9">
        <f>PRODUCT(I99,0.22)</f>
        <v>5439.141971046217</v>
      </c>
      <c r="K99" s="12">
        <f t="shared" si="19"/>
        <v>30162.51456671084</v>
      </c>
      <c r="L99" s="12"/>
      <c r="M99" s="11"/>
    </row>
    <row r="100" spans="1:13" s="13" customFormat="1" ht="150">
      <c r="A100" s="10">
        <v>12199</v>
      </c>
      <c r="B100" s="11" t="s">
        <v>112</v>
      </c>
      <c r="C100" s="11" t="s">
        <v>178</v>
      </c>
      <c r="D100" s="11" t="s">
        <v>209</v>
      </c>
      <c r="E100" s="11" t="s">
        <v>210</v>
      </c>
      <c r="F100" s="12"/>
      <c r="G100" s="12">
        <v>416.1131241166</v>
      </c>
      <c r="H100" s="12">
        <f t="shared" si="18"/>
        <v>3.1208484308744997</v>
      </c>
      <c r="I100" s="12">
        <f t="shared" si="17"/>
        <v>419.2339725474745</v>
      </c>
      <c r="J100" s="9">
        <f>PRODUCT(I100,0.22)</f>
        <v>92.23147396044439</v>
      </c>
      <c r="K100" s="12">
        <f t="shared" si="19"/>
        <v>511.46544650791884</v>
      </c>
      <c r="L100" s="12"/>
      <c r="M100" s="11"/>
    </row>
    <row r="101" spans="1:13" s="13" customFormat="1" ht="30">
      <c r="A101" s="10">
        <v>12199</v>
      </c>
      <c r="B101" s="11" t="s">
        <v>112</v>
      </c>
      <c r="C101" s="11" t="s">
        <v>178</v>
      </c>
      <c r="D101" s="11" t="s">
        <v>195</v>
      </c>
      <c r="E101" s="11" t="s">
        <v>211</v>
      </c>
      <c r="F101" s="12"/>
      <c r="G101" s="12">
        <v>0</v>
      </c>
      <c r="H101" s="12">
        <v>0</v>
      </c>
      <c r="I101" s="12">
        <v>0</v>
      </c>
      <c r="J101" s="12"/>
      <c r="K101" s="12">
        <v>0</v>
      </c>
      <c r="L101" s="12"/>
      <c r="M101" s="11"/>
    </row>
    <row r="102" spans="1:13" s="13" customFormat="1" ht="135">
      <c r="A102" s="10">
        <v>12199</v>
      </c>
      <c r="B102" s="11" t="s">
        <v>112</v>
      </c>
      <c r="C102" s="11" t="s">
        <v>178</v>
      </c>
      <c r="D102" s="11" t="s">
        <v>212</v>
      </c>
      <c r="E102" s="11" t="s">
        <v>213</v>
      </c>
      <c r="F102" s="12"/>
      <c r="G102" s="12">
        <v>0</v>
      </c>
      <c r="H102" s="12">
        <v>0</v>
      </c>
      <c r="I102" s="12">
        <v>0</v>
      </c>
      <c r="J102" s="12">
        <v>0</v>
      </c>
      <c r="K102" s="12">
        <v>0</v>
      </c>
      <c r="L102" s="12"/>
      <c r="M102" s="11"/>
    </row>
    <row r="103" spans="1:13" s="13" customFormat="1" ht="165">
      <c r="A103" s="10">
        <v>12199</v>
      </c>
      <c r="B103" s="11" t="s">
        <v>112</v>
      </c>
      <c r="C103" s="11" t="s">
        <v>178</v>
      </c>
      <c r="D103" s="11" t="s">
        <v>214</v>
      </c>
      <c r="E103" s="11" t="s">
        <v>215</v>
      </c>
      <c r="F103" s="12"/>
      <c r="G103" s="12">
        <v>0</v>
      </c>
      <c r="H103" s="12">
        <v>0</v>
      </c>
      <c r="I103" s="12">
        <v>0</v>
      </c>
      <c r="J103" s="12">
        <v>0</v>
      </c>
      <c r="K103" s="12">
        <v>0</v>
      </c>
      <c r="L103" s="12"/>
      <c r="M103" s="11"/>
    </row>
    <row r="104" spans="1:13" s="13" customFormat="1" ht="90">
      <c r="A104" s="10">
        <v>12199</v>
      </c>
      <c r="B104" s="11" t="s">
        <v>112</v>
      </c>
      <c r="C104" s="11" t="s">
        <v>178</v>
      </c>
      <c r="D104" s="11" t="s">
        <v>216</v>
      </c>
      <c r="E104" s="11" t="s">
        <v>217</v>
      </c>
      <c r="F104" s="12"/>
      <c r="G104" s="12">
        <v>139.30300074644</v>
      </c>
      <c r="H104" s="12">
        <f aca="true" t="shared" si="20" ref="H104:H109">PRODUCT(G104,0.0075)</f>
        <v>1.0447725055983</v>
      </c>
      <c r="I104" s="12">
        <f aca="true" t="shared" si="21" ref="I104:I112">SUM(G104,H104)</f>
        <v>140.3477732520383</v>
      </c>
      <c r="J104" s="9">
        <f>PRODUCT(I104,0.22)</f>
        <v>30.87651011544843</v>
      </c>
      <c r="K104" s="12">
        <f aca="true" t="shared" si="22" ref="K104:K109">SUM(I104:J104)</f>
        <v>171.22428336748675</v>
      </c>
      <c r="L104" s="12"/>
      <c r="M104" s="11"/>
    </row>
    <row r="105" spans="1:13" s="13" customFormat="1" ht="150">
      <c r="A105" s="10">
        <v>12199</v>
      </c>
      <c r="B105" s="11" t="s">
        <v>112</v>
      </c>
      <c r="C105" s="11" t="s">
        <v>178</v>
      </c>
      <c r="D105" s="11" t="s">
        <v>218</v>
      </c>
      <c r="E105" s="11" t="s">
        <v>219</v>
      </c>
      <c r="F105" s="12"/>
      <c r="G105" s="12">
        <v>3963.32955134255</v>
      </c>
      <c r="H105" s="12">
        <f t="shared" si="20"/>
        <v>29.724971635069124</v>
      </c>
      <c r="I105" s="12">
        <f t="shared" si="21"/>
        <v>3993.0545229776194</v>
      </c>
      <c r="J105" s="12">
        <v>0</v>
      </c>
      <c r="K105" s="12">
        <f t="shared" si="22"/>
        <v>3993.0545229776194</v>
      </c>
      <c r="L105" s="12"/>
      <c r="M105" s="11"/>
    </row>
    <row r="106" spans="1:13" s="13" customFormat="1" ht="150">
      <c r="A106" s="10">
        <v>12199</v>
      </c>
      <c r="B106" s="11" t="s">
        <v>112</v>
      </c>
      <c r="C106" s="11" t="s">
        <v>178</v>
      </c>
      <c r="D106" s="11" t="s">
        <v>220</v>
      </c>
      <c r="E106" s="11" t="s">
        <v>221</v>
      </c>
      <c r="F106" s="12"/>
      <c r="G106" s="12">
        <v>1020.385297</v>
      </c>
      <c r="H106" s="12">
        <f t="shared" si="20"/>
        <v>7.6528897275</v>
      </c>
      <c r="I106" s="12">
        <f t="shared" si="21"/>
        <v>1028.0381867275</v>
      </c>
      <c r="J106" s="12">
        <v>0</v>
      </c>
      <c r="K106" s="12">
        <f t="shared" si="22"/>
        <v>1028.0381867275</v>
      </c>
      <c r="L106" s="12"/>
      <c r="M106" s="11"/>
    </row>
    <row r="107" spans="1:13" s="13" customFormat="1" ht="150">
      <c r="A107" s="10">
        <v>12199</v>
      </c>
      <c r="B107" s="11" t="s">
        <v>112</v>
      </c>
      <c r="C107" s="11" t="s">
        <v>178</v>
      </c>
      <c r="D107" s="11" t="s">
        <v>222</v>
      </c>
      <c r="E107" s="11" t="s">
        <v>223</v>
      </c>
      <c r="F107" s="12"/>
      <c r="G107" s="12">
        <v>1814.15322338927</v>
      </c>
      <c r="H107" s="12">
        <f t="shared" si="20"/>
        <v>13.606149175419525</v>
      </c>
      <c r="I107" s="12">
        <f t="shared" si="21"/>
        <v>1827.7593725646893</v>
      </c>
      <c r="J107" s="9">
        <f>PRODUCT(I107,0.22)</f>
        <v>402.10706196423166</v>
      </c>
      <c r="K107" s="12">
        <f t="shared" si="22"/>
        <v>2229.8664345289208</v>
      </c>
      <c r="L107" s="12"/>
      <c r="M107" s="11"/>
    </row>
    <row r="108" spans="1:13" s="13" customFormat="1" ht="135">
      <c r="A108" s="10">
        <v>12199</v>
      </c>
      <c r="B108" s="11" t="s">
        <v>112</v>
      </c>
      <c r="C108" s="11" t="s">
        <v>178</v>
      </c>
      <c r="D108" s="11" t="s">
        <v>224</v>
      </c>
      <c r="E108" s="11" t="s">
        <v>225</v>
      </c>
      <c r="F108" s="12"/>
      <c r="G108" s="12">
        <v>11909.4576054944</v>
      </c>
      <c r="H108" s="12">
        <f t="shared" si="20"/>
        <v>89.320932041208</v>
      </c>
      <c r="I108" s="12">
        <f t="shared" si="21"/>
        <v>11998.778537535607</v>
      </c>
      <c r="J108" s="12">
        <v>0</v>
      </c>
      <c r="K108" s="12">
        <f t="shared" si="22"/>
        <v>11998.778537535607</v>
      </c>
      <c r="L108" s="12"/>
      <c r="M108" s="11"/>
    </row>
    <row r="109" spans="1:13" s="13" customFormat="1" ht="210">
      <c r="A109" s="10">
        <v>12199</v>
      </c>
      <c r="B109" s="11" t="s">
        <v>112</v>
      </c>
      <c r="C109" s="11" t="s">
        <v>178</v>
      </c>
      <c r="D109" s="11" t="s">
        <v>226</v>
      </c>
      <c r="E109" s="11" t="s">
        <v>227</v>
      </c>
      <c r="F109" s="12"/>
      <c r="G109" s="12">
        <v>1205.34033593422</v>
      </c>
      <c r="H109" s="12">
        <f t="shared" si="20"/>
        <v>9.04005251950665</v>
      </c>
      <c r="I109" s="12">
        <f t="shared" si="21"/>
        <v>1214.3803884537267</v>
      </c>
      <c r="J109" s="12">
        <v>0</v>
      </c>
      <c r="K109" s="12">
        <f t="shared" si="22"/>
        <v>1214.3803884537267</v>
      </c>
      <c r="L109" s="12"/>
      <c r="M109" s="11"/>
    </row>
    <row r="110" spans="1:13" s="13" customFormat="1" ht="150">
      <c r="A110" s="10">
        <v>12199</v>
      </c>
      <c r="B110" s="11" t="s">
        <v>112</v>
      </c>
      <c r="C110" s="11" t="s">
        <v>178</v>
      </c>
      <c r="D110" s="11" t="s">
        <v>228</v>
      </c>
      <c r="E110" s="11" t="s">
        <v>229</v>
      </c>
      <c r="F110" s="12"/>
      <c r="G110" s="12">
        <v>0</v>
      </c>
      <c r="H110" s="12">
        <v>0</v>
      </c>
      <c r="I110" s="12">
        <v>0</v>
      </c>
      <c r="J110" s="12">
        <v>0</v>
      </c>
      <c r="K110" s="12">
        <v>0</v>
      </c>
      <c r="L110" s="12"/>
      <c r="M110" s="11"/>
    </row>
    <row r="111" spans="1:13" s="13" customFormat="1" ht="75">
      <c r="A111" s="10">
        <v>12199</v>
      </c>
      <c r="B111" s="11" t="s">
        <v>112</v>
      </c>
      <c r="C111" s="11" t="s">
        <v>230</v>
      </c>
      <c r="D111" s="127" t="s">
        <v>625</v>
      </c>
      <c r="E111" s="11" t="s">
        <v>231</v>
      </c>
      <c r="F111" s="12"/>
      <c r="G111" s="12">
        <v>451.36743612795</v>
      </c>
      <c r="H111" s="12">
        <f>PRODUCT(G111,0.0075)</f>
        <v>3.385255770959625</v>
      </c>
      <c r="I111" s="12">
        <f t="shared" si="21"/>
        <v>454.75269189890963</v>
      </c>
      <c r="J111" s="12">
        <v>0</v>
      </c>
      <c r="K111" s="12">
        <f>SUM(I111:J111)</f>
        <v>454.75269189890963</v>
      </c>
      <c r="L111" s="12"/>
      <c r="M111" s="11"/>
    </row>
    <row r="112" spans="1:13" s="13" customFormat="1" ht="105">
      <c r="A112" s="10">
        <v>12199</v>
      </c>
      <c r="B112" s="11" t="s">
        <v>112</v>
      </c>
      <c r="C112" s="11" t="s">
        <v>230</v>
      </c>
      <c r="D112" s="11" t="s">
        <v>232</v>
      </c>
      <c r="E112" s="11" t="s">
        <v>233</v>
      </c>
      <c r="F112" s="12"/>
      <c r="G112" s="12">
        <v>161.20046922006</v>
      </c>
      <c r="H112" s="12">
        <f>PRODUCT(G112,0.0075)</f>
        <v>1.20900351915045</v>
      </c>
      <c r="I112" s="12">
        <f t="shared" si="21"/>
        <v>162.40947273921046</v>
      </c>
      <c r="J112" s="12">
        <v>0</v>
      </c>
      <c r="K112" s="12">
        <f>SUM(I112:J112)</f>
        <v>162.40947273921046</v>
      </c>
      <c r="L112" s="12"/>
      <c r="M112" s="11"/>
    </row>
    <row r="113" spans="1:13" s="13" customFormat="1" ht="75">
      <c r="A113" s="10">
        <v>12199</v>
      </c>
      <c r="B113" s="11" t="s">
        <v>112</v>
      </c>
      <c r="C113" s="11" t="s">
        <v>230</v>
      </c>
      <c r="D113" s="11" t="s">
        <v>234</v>
      </c>
      <c r="E113" s="11" t="s">
        <v>235</v>
      </c>
      <c r="F113" s="12"/>
      <c r="G113" s="12">
        <v>0</v>
      </c>
      <c r="H113" s="12">
        <v>0</v>
      </c>
      <c r="I113" s="12">
        <v>0</v>
      </c>
      <c r="J113" s="12">
        <v>0</v>
      </c>
      <c r="K113" s="12">
        <v>0</v>
      </c>
      <c r="L113" s="12"/>
      <c r="M113" s="11"/>
    </row>
    <row r="114" spans="1:13" s="13" customFormat="1" ht="75">
      <c r="A114" s="10">
        <v>12199</v>
      </c>
      <c r="B114" s="11" t="s">
        <v>112</v>
      </c>
      <c r="C114" s="11" t="s">
        <v>230</v>
      </c>
      <c r="D114" s="11" t="s">
        <v>236</v>
      </c>
      <c r="E114" s="11" t="s">
        <v>237</v>
      </c>
      <c r="F114" s="12"/>
      <c r="G114" s="12">
        <v>0</v>
      </c>
      <c r="H114" s="12">
        <v>0</v>
      </c>
      <c r="I114" s="12">
        <v>0</v>
      </c>
      <c r="J114" s="12">
        <v>0</v>
      </c>
      <c r="K114" s="12">
        <v>0</v>
      </c>
      <c r="L114" s="12"/>
      <c r="M114" s="11"/>
    </row>
    <row r="115" spans="1:13" s="13" customFormat="1" ht="45">
      <c r="A115" s="10">
        <v>12199</v>
      </c>
      <c r="B115" s="11" t="s">
        <v>112</v>
      </c>
      <c r="C115" s="11" t="s">
        <v>230</v>
      </c>
      <c r="D115" s="11" t="s">
        <v>234</v>
      </c>
      <c r="E115" s="11" t="s">
        <v>238</v>
      </c>
      <c r="F115" s="12"/>
      <c r="G115" s="12">
        <v>0</v>
      </c>
      <c r="H115" s="12">
        <v>0</v>
      </c>
      <c r="I115" s="12">
        <v>0</v>
      </c>
      <c r="J115" s="12">
        <v>0</v>
      </c>
      <c r="K115" s="12">
        <v>0</v>
      </c>
      <c r="L115" s="12"/>
      <c r="M115" s="11"/>
    </row>
    <row r="116" spans="1:13" s="13" customFormat="1" ht="45">
      <c r="A116" s="10">
        <v>12199</v>
      </c>
      <c r="B116" s="11" t="s">
        <v>112</v>
      </c>
      <c r="C116" s="11" t="s">
        <v>230</v>
      </c>
      <c r="D116" s="11" t="s">
        <v>234</v>
      </c>
      <c r="E116" s="11" t="s">
        <v>239</v>
      </c>
      <c r="F116" s="12"/>
      <c r="G116" s="12">
        <v>0</v>
      </c>
      <c r="H116" s="12">
        <v>0</v>
      </c>
      <c r="I116" s="12">
        <v>0</v>
      </c>
      <c r="J116" s="12">
        <v>0</v>
      </c>
      <c r="K116" s="12">
        <v>0</v>
      </c>
      <c r="L116" s="12"/>
      <c r="M116" s="11"/>
    </row>
    <row r="117" spans="1:13" s="13" customFormat="1" ht="45">
      <c r="A117" s="10">
        <v>12199</v>
      </c>
      <c r="B117" s="11" t="s">
        <v>112</v>
      </c>
      <c r="C117" s="11" t="s">
        <v>230</v>
      </c>
      <c r="D117" s="11" t="s">
        <v>234</v>
      </c>
      <c r="E117" s="11" t="s">
        <v>240</v>
      </c>
      <c r="F117" s="12"/>
      <c r="G117" s="12">
        <v>0</v>
      </c>
      <c r="H117" s="12">
        <v>0</v>
      </c>
      <c r="I117" s="12">
        <v>0</v>
      </c>
      <c r="J117" s="12">
        <v>0</v>
      </c>
      <c r="K117" s="12">
        <v>0</v>
      </c>
      <c r="L117" s="12"/>
      <c r="M117" s="11"/>
    </row>
    <row r="118" spans="1:13" s="13" customFormat="1" ht="45">
      <c r="A118" s="10">
        <v>12199</v>
      </c>
      <c r="B118" s="11" t="s">
        <v>112</v>
      </c>
      <c r="C118" s="11" t="s">
        <v>230</v>
      </c>
      <c r="D118" s="11" t="s">
        <v>234</v>
      </c>
      <c r="E118" s="11" t="s">
        <v>241</v>
      </c>
      <c r="F118" s="12"/>
      <c r="G118" s="12">
        <v>0</v>
      </c>
      <c r="H118" s="12">
        <v>0</v>
      </c>
      <c r="I118" s="12">
        <v>0</v>
      </c>
      <c r="J118" s="12">
        <v>0</v>
      </c>
      <c r="K118" s="12">
        <v>0</v>
      </c>
      <c r="L118" s="12"/>
      <c r="M118" s="11"/>
    </row>
    <row r="119" spans="1:13" s="13" customFormat="1" ht="45">
      <c r="A119" s="10">
        <v>12199</v>
      </c>
      <c r="B119" s="11" t="s">
        <v>112</v>
      </c>
      <c r="C119" s="11" t="s">
        <v>230</v>
      </c>
      <c r="D119" s="11" t="s">
        <v>234</v>
      </c>
      <c r="E119" s="11" t="s">
        <v>242</v>
      </c>
      <c r="F119" s="12"/>
      <c r="G119" s="12">
        <v>0</v>
      </c>
      <c r="H119" s="12">
        <v>0</v>
      </c>
      <c r="I119" s="12">
        <v>0</v>
      </c>
      <c r="J119" s="12">
        <v>0</v>
      </c>
      <c r="K119" s="12">
        <v>0</v>
      </c>
      <c r="L119" s="12"/>
      <c r="M119" s="11"/>
    </row>
    <row r="120" spans="1:13" s="13" customFormat="1" ht="45">
      <c r="A120" s="10">
        <v>12199</v>
      </c>
      <c r="B120" s="11" t="s">
        <v>112</v>
      </c>
      <c r="C120" s="11" t="s">
        <v>230</v>
      </c>
      <c r="D120" s="11" t="s">
        <v>234</v>
      </c>
      <c r="E120" s="11" t="s">
        <v>243</v>
      </c>
      <c r="F120" s="12"/>
      <c r="G120" s="12">
        <v>0</v>
      </c>
      <c r="H120" s="12">
        <v>0</v>
      </c>
      <c r="I120" s="12">
        <v>0</v>
      </c>
      <c r="J120" s="12">
        <v>0</v>
      </c>
      <c r="K120" s="12">
        <v>0</v>
      </c>
      <c r="L120" s="12"/>
      <c r="M120" s="11"/>
    </row>
    <row r="121" spans="1:13" s="13" customFormat="1" ht="71.25">
      <c r="A121" s="10">
        <v>12199</v>
      </c>
      <c r="B121" s="11" t="s">
        <v>112</v>
      </c>
      <c r="C121" s="11" t="s">
        <v>244</v>
      </c>
      <c r="D121" s="16" t="s">
        <v>245</v>
      </c>
      <c r="E121" s="16" t="s">
        <v>246</v>
      </c>
      <c r="F121" s="12"/>
      <c r="G121" s="12">
        <v>2041.677</v>
      </c>
      <c r="H121" s="12">
        <f aca="true" t="shared" si="23" ref="H121:H127">PRODUCT(G121,0.0075)</f>
        <v>15.312577499999998</v>
      </c>
      <c r="I121" s="12">
        <f aca="true" t="shared" si="24" ref="I121:I127">SUM(G121,H121)</f>
        <v>2056.9895775</v>
      </c>
      <c r="J121" s="9">
        <f>PRODUCT(I121,0.22)</f>
        <v>452.53770705</v>
      </c>
      <c r="K121" s="12">
        <f aca="true" t="shared" si="25" ref="K121:K127">SUM(I121:J121)</f>
        <v>2509.52728455</v>
      </c>
      <c r="L121" s="12"/>
      <c r="M121" s="11"/>
    </row>
    <row r="122" spans="1:13" s="13" customFormat="1" ht="315">
      <c r="A122" s="10">
        <v>12199</v>
      </c>
      <c r="B122" s="11" t="s">
        <v>112</v>
      </c>
      <c r="C122" s="11" t="s">
        <v>247</v>
      </c>
      <c r="D122" s="11" t="s">
        <v>248</v>
      </c>
      <c r="E122" s="11" t="s">
        <v>249</v>
      </c>
      <c r="F122" s="12"/>
      <c r="G122" s="12">
        <v>3669.09</v>
      </c>
      <c r="H122" s="12">
        <f t="shared" si="23"/>
        <v>27.518175</v>
      </c>
      <c r="I122" s="12">
        <f t="shared" si="24"/>
        <v>3696.6081750000003</v>
      </c>
      <c r="J122" s="9">
        <f>PRODUCT(I122,0.22)</f>
        <v>813.2537985</v>
      </c>
      <c r="K122" s="12">
        <f t="shared" si="25"/>
        <v>4509.8619735</v>
      </c>
      <c r="L122" s="12">
        <v>0</v>
      </c>
      <c r="M122" s="11" t="s">
        <v>250</v>
      </c>
    </row>
    <row r="123" spans="1:13" s="13" customFormat="1" ht="180">
      <c r="A123" s="10">
        <v>12201</v>
      </c>
      <c r="B123" s="11" t="s">
        <v>251</v>
      </c>
      <c r="C123" s="11" t="s">
        <v>252</v>
      </c>
      <c r="D123" s="11" t="s">
        <v>253</v>
      </c>
      <c r="E123" s="11" t="s">
        <v>254</v>
      </c>
      <c r="F123" s="12"/>
      <c r="G123" s="12">
        <v>6121.82199705744</v>
      </c>
      <c r="H123" s="12">
        <f t="shared" si="23"/>
        <v>45.9136649779308</v>
      </c>
      <c r="I123" s="12">
        <f t="shared" si="24"/>
        <v>6167.735662035371</v>
      </c>
      <c r="J123" s="12">
        <v>0</v>
      </c>
      <c r="K123" s="12">
        <f t="shared" si="25"/>
        <v>6167.735662035371</v>
      </c>
      <c r="L123" s="12"/>
      <c r="M123" s="11"/>
    </row>
    <row r="124" spans="1:13" s="13" customFormat="1" ht="180">
      <c r="A124" s="10">
        <v>12201</v>
      </c>
      <c r="B124" s="11" t="s">
        <v>251</v>
      </c>
      <c r="C124" s="11" t="s">
        <v>252</v>
      </c>
      <c r="D124" s="11" t="s">
        <v>255</v>
      </c>
      <c r="E124" s="11" t="s">
        <v>256</v>
      </c>
      <c r="F124" s="12"/>
      <c r="G124" s="12">
        <v>26548.9152577004</v>
      </c>
      <c r="H124" s="12">
        <f t="shared" si="23"/>
        <v>199.11686443275298</v>
      </c>
      <c r="I124" s="12">
        <f t="shared" si="24"/>
        <v>26748.03212213315</v>
      </c>
      <c r="J124" s="12">
        <v>0</v>
      </c>
      <c r="K124" s="12">
        <f t="shared" si="25"/>
        <v>26748.03212213315</v>
      </c>
      <c r="L124" s="12"/>
      <c r="M124" s="11"/>
    </row>
    <row r="125" spans="1:13" s="13" customFormat="1" ht="210">
      <c r="A125" s="10">
        <v>12201</v>
      </c>
      <c r="B125" s="11" t="s">
        <v>251</v>
      </c>
      <c r="C125" s="11" t="s">
        <v>252</v>
      </c>
      <c r="D125" s="11" t="s">
        <v>257</v>
      </c>
      <c r="E125" s="11" t="s">
        <v>258</v>
      </c>
      <c r="F125" s="12"/>
      <c r="G125" s="12">
        <v>2047.3010599008</v>
      </c>
      <c r="H125" s="12">
        <f t="shared" si="23"/>
        <v>15.354757949256</v>
      </c>
      <c r="I125" s="12">
        <f t="shared" si="24"/>
        <v>2062.655817850056</v>
      </c>
      <c r="J125" s="12">
        <v>0</v>
      </c>
      <c r="K125" s="12">
        <f t="shared" si="25"/>
        <v>2062.655817850056</v>
      </c>
      <c r="L125" s="12"/>
      <c r="M125" s="11"/>
    </row>
    <row r="126" spans="1:13" s="13" customFormat="1" ht="240">
      <c r="A126" s="10">
        <v>12201</v>
      </c>
      <c r="B126" s="11" t="s">
        <v>251</v>
      </c>
      <c r="C126" s="11" t="s">
        <v>252</v>
      </c>
      <c r="D126" s="11" t="s">
        <v>259</v>
      </c>
      <c r="E126" s="11" t="s">
        <v>260</v>
      </c>
      <c r="F126" s="12"/>
      <c r="G126" s="12">
        <v>51486.4380543785</v>
      </c>
      <c r="H126" s="12">
        <f t="shared" si="23"/>
        <v>386.1482854078387</v>
      </c>
      <c r="I126" s="12">
        <f t="shared" si="24"/>
        <v>51872.58633978634</v>
      </c>
      <c r="J126" s="12">
        <v>0</v>
      </c>
      <c r="K126" s="12">
        <f t="shared" si="25"/>
        <v>51872.58633978634</v>
      </c>
      <c r="L126" s="12"/>
      <c r="M126" s="11"/>
    </row>
    <row r="127" spans="1:13" ht="240">
      <c r="A127" s="7">
        <v>12201</v>
      </c>
      <c r="B127" s="8" t="s">
        <v>251</v>
      </c>
      <c r="C127" s="8" t="s">
        <v>252</v>
      </c>
      <c r="D127" s="8" t="s">
        <v>261</v>
      </c>
      <c r="E127" s="8" t="s">
        <v>262</v>
      </c>
      <c r="F127" s="9"/>
      <c r="G127" s="9">
        <v>70246.058478076</v>
      </c>
      <c r="H127" s="12">
        <f t="shared" si="23"/>
        <v>526.8454385855699</v>
      </c>
      <c r="I127" s="12">
        <f t="shared" si="24"/>
        <v>70772.90391666157</v>
      </c>
      <c r="J127" s="9">
        <v>0</v>
      </c>
      <c r="K127" s="12">
        <f t="shared" si="25"/>
        <v>70772.90391666157</v>
      </c>
      <c r="L127" s="9"/>
      <c r="M127" s="8"/>
    </row>
    <row r="128" spans="1:13" ht="165">
      <c r="A128" s="7">
        <v>12201</v>
      </c>
      <c r="B128" s="8" t="s">
        <v>251</v>
      </c>
      <c r="C128" s="8" t="s">
        <v>252</v>
      </c>
      <c r="D128" s="8" t="s">
        <v>263</v>
      </c>
      <c r="E128" s="8" t="s">
        <v>264</v>
      </c>
      <c r="F128" s="9"/>
      <c r="G128" s="9">
        <v>0</v>
      </c>
      <c r="H128" s="9">
        <v>0</v>
      </c>
      <c r="I128" s="9">
        <v>0</v>
      </c>
      <c r="J128" s="9">
        <v>0</v>
      </c>
      <c r="K128" s="9">
        <v>0</v>
      </c>
      <c r="L128" s="9"/>
      <c r="M128" s="8"/>
    </row>
    <row r="129" spans="1:13" ht="60">
      <c r="A129" s="17">
        <v>12201</v>
      </c>
      <c r="B129" s="18" t="s">
        <v>251</v>
      </c>
      <c r="C129" s="18" t="s">
        <v>265</v>
      </c>
      <c r="D129" s="18" t="s">
        <v>266</v>
      </c>
      <c r="E129" s="19" t="s">
        <v>267</v>
      </c>
      <c r="F129" s="20"/>
      <c r="G129" s="20">
        <v>0</v>
      </c>
      <c r="H129" s="21">
        <v>0</v>
      </c>
      <c r="I129" s="21">
        <v>0</v>
      </c>
      <c r="J129" s="20">
        <v>0</v>
      </c>
      <c r="K129" s="20">
        <v>0</v>
      </c>
      <c r="L129" s="20"/>
      <c r="M129" s="18"/>
    </row>
    <row r="130" spans="1:13" ht="75">
      <c r="A130" s="7">
        <v>12201</v>
      </c>
      <c r="B130" s="8" t="s">
        <v>251</v>
      </c>
      <c r="C130" s="8" t="s">
        <v>265</v>
      </c>
      <c r="D130" s="8" t="s">
        <v>268</v>
      </c>
      <c r="E130" s="8" t="s">
        <v>269</v>
      </c>
      <c r="F130" s="9"/>
      <c r="G130" s="9">
        <v>0</v>
      </c>
      <c r="H130" s="9">
        <v>0</v>
      </c>
      <c r="I130" s="9">
        <v>0</v>
      </c>
      <c r="J130" s="9">
        <v>0</v>
      </c>
      <c r="K130" s="9">
        <v>0</v>
      </c>
      <c r="L130" s="9"/>
      <c r="M130" s="8"/>
    </row>
    <row r="131" spans="1:13" ht="150">
      <c r="A131" s="7">
        <v>12201</v>
      </c>
      <c r="B131" s="8" t="s">
        <v>251</v>
      </c>
      <c r="C131" s="8" t="s">
        <v>265</v>
      </c>
      <c r="D131" s="8" t="s">
        <v>270</v>
      </c>
      <c r="E131" s="8" t="s">
        <v>271</v>
      </c>
      <c r="F131" s="9">
        <f aca="true" t="shared" si="26" ref="F131:F137">K131/12</f>
        <v>200.10763304650808</v>
      </c>
      <c r="G131" s="9">
        <v>1953.61965305951</v>
      </c>
      <c r="H131" s="12">
        <f aca="true" t="shared" si="27" ref="H131:H137">PRODUCT(G131,0.0075)</f>
        <v>14.652147397946324</v>
      </c>
      <c r="I131" s="12">
        <f aca="true" t="shared" si="28" ref="I131:I137">SUM(G131,H131)</f>
        <v>1968.2718004574563</v>
      </c>
      <c r="J131" s="9">
        <f>PRODUCT(I131,0.22)</f>
        <v>433.0197961006404</v>
      </c>
      <c r="K131" s="12">
        <f aca="true" t="shared" si="29" ref="K131:K137">SUM(I131:J131)</f>
        <v>2401.291596558097</v>
      </c>
      <c r="L131" s="9"/>
      <c r="M131" s="8"/>
    </row>
    <row r="132" spans="1:13" ht="150">
      <c r="A132" s="7">
        <v>12201</v>
      </c>
      <c r="B132" s="8" t="s">
        <v>251</v>
      </c>
      <c r="C132" s="8" t="s">
        <v>265</v>
      </c>
      <c r="D132" s="8" t="s">
        <v>272</v>
      </c>
      <c r="E132" s="19" t="s">
        <v>271</v>
      </c>
      <c r="F132" s="9">
        <f t="shared" si="26"/>
        <v>153.28049364107036</v>
      </c>
      <c r="G132" s="9">
        <v>1496.45358474787</v>
      </c>
      <c r="H132" s="12">
        <f t="shared" si="27"/>
        <v>11.223401885609025</v>
      </c>
      <c r="I132" s="12">
        <f t="shared" si="28"/>
        <v>1507.6769866334791</v>
      </c>
      <c r="J132" s="9">
        <f>PRODUCT(I132,0.22)</f>
        <v>331.6889370593654</v>
      </c>
      <c r="K132" s="12">
        <f t="shared" si="29"/>
        <v>1839.3659236928445</v>
      </c>
      <c r="L132" s="9"/>
      <c r="M132" s="8"/>
    </row>
    <row r="133" spans="1:13" ht="150">
      <c r="A133" s="7">
        <v>12201</v>
      </c>
      <c r="B133" s="8" t="s">
        <v>251</v>
      </c>
      <c r="C133" s="8" t="s">
        <v>265</v>
      </c>
      <c r="D133" s="8" t="s">
        <v>273</v>
      </c>
      <c r="E133" s="8" t="s">
        <v>274</v>
      </c>
      <c r="F133" s="9">
        <f t="shared" si="26"/>
        <v>250.82075679777503</v>
      </c>
      <c r="G133" s="9">
        <v>2448.72398126616</v>
      </c>
      <c r="H133" s="12">
        <f t="shared" si="27"/>
        <v>18.3654298594962</v>
      </c>
      <c r="I133" s="12">
        <f t="shared" si="28"/>
        <v>2467.089411125656</v>
      </c>
      <c r="J133" s="9">
        <f>PRODUCT(I133,0.22)</f>
        <v>542.7596704476443</v>
      </c>
      <c r="K133" s="12">
        <f t="shared" si="29"/>
        <v>3009.8490815733003</v>
      </c>
      <c r="L133" s="9"/>
      <c r="M133" s="8"/>
    </row>
    <row r="134" spans="1:13" ht="150">
      <c r="A134" s="7">
        <v>12201</v>
      </c>
      <c r="B134" s="8" t="s">
        <v>251</v>
      </c>
      <c r="C134" s="8" t="s">
        <v>265</v>
      </c>
      <c r="D134" s="8" t="s">
        <v>275</v>
      </c>
      <c r="E134" s="8" t="s">
        <v>276</v>
      </c>
      <c r="F134" s="9">
        <f t="shared" si="26"/>
        <v>522.5415299317201</v>
      </c>
      <c r="G134" s="9">
        <v>5101.49156667668</v>
      </c>
      <c r="H134" s="12">
        <f t="shared" si="27"/>
        <v>38.2611867500751</v>
      </c>
      <c r="I134" s="12">
        <f t="shared" si="28"/>
        <v>5139.752753426756</v>
      </c>
      <c r="J134" s="9">
        <f>PRODUCT(I134,0.22)</f>
        <v>1130.7456057538861</v>
      </c>
      <c r="K134" s="12">
        <f t="shared" si="29"/>
        <v>6270.498359180641</v>
      </c>
      <c r="L134" s="9"/>
      <c r="M134" s="8"/>
    </row>
    <row r="135" spans="1:13" ht="90">
      <c r="A135" s="7">
        <v>12201</v>
      </c>
      <c r="B135" s="8" t="s">
        <v>251</v>
      </c>
      <c r="C135" s="8" t="s">
        <v>277</v>
      </c>
      <c r="D135" s="8" t="s">
        <v>278</v>
      </c>
      <c r="E135" s="8" t="s">
        <v>279</v>
      </c>
      <c r="F135" s="9">
        <f t="shared" si="26"/>
        <v>42.63274360358943</v>
      </c>
      <c r="G135" s="9">
        <v>416.216835409082</v>
      </c>
      <c r="H135" s="12">
        <f t="shared" si="27"/>
        <v>3.121626265568115</v>
      </c>
      <c r="I135" s="12">
        <f t="shared" si="28"/>
        <v>419.33846167465015</v>
      </c>
      <c r="J135" s="9">
        <f>PRODUCT(I135,0.22)</f>
        <v>92.25446156842304</v>
      </c>
      <c r="K135" s="12">
        <f t="shared" si="29"/>
        <v>511.5929232430732</v>
      </c>
      <c r="L135" s="9"/>
      <c r="M135" s="8"/>
    </row>
    <row r="136" spans="1:13" ht="75">
      <c r="A136" s="7">
        <v>12201</v>
      </c>
      <c r="B136" s="8" t="s">
        <v>251</v>
      </c>
      <c r="C136" s="8" t="s">
        <v>277</v>
      </c>
      <c r="D136" s="8" t="s">
        <v>280</v>
      </c>
      <c r="E136" s="8" t="s">
        <v>281</v>
      </c>
      <c r="F136" s="9">
        <f t="shared" si="26"/>
        <v>8.9233714607947</v>
      </c>
      <c r="G136" s="9">
        <v>106.28333253552</v>
      </c>
      <c r="H136" s="12">
        <f t="shared" si="27"/>
        <v>0.7971249940164</v>
      </c>
      <c r="I136" s="12">
        <f t="shared" si="28"/>
        <v>107.0804575295364</v>
      </c>
      <c r="J136" s="9">
        <v>0</v>
      </c>
      <c r="K136" s="12">
        <f t="shared" si="29"/>
        <v>107.0804575295364</v>
      </c>
      <c r="L136" s="9"/>
      <c r="M136" s="8"/>
    </row>
    <row r="137" spans="1:13" ht="136.5">
      <c r="A137" s="22">
        <v>12201</v>
      </c>
      <c r="B137" s="19" t="s">
        <v>251</v>
      </c>
      <c r="C137" s="19" t="s">
        <v>282</v>
      </c>
      <c r="D137" s="19" t="s">
        <v>283</v>
      </c>
      <c r="E137" s="19" t="s">
        <v>284</v>
      </c>
      <c r="F137" s="9">
        <f t="shared" si="26"/>
        <v>560.1266060384777</v>
      </c>
      <c r="G137" s="21">
        <v>5468.42881052901</v>
      </c>
      <c r="H137" s="12">
        <f t="shared" si="27"/>
        <v>41.013216078967574</v>
      </c>
      <c r="I137" s="12">
        <f t="shared" si="28"/>
        <v>5509.442026607977</v>
      </c>
      <c r="J137" s="9">
        <f>PRODUCT(I137,0.22)</f>
        <v>1212.077245853755</v>
      </c>
      <c r="K137" s="12">
        <f t="shared" si="29"/>
        <v>6721.519272461732</v>
      </c>
      <c r="L137" s="21"/>
      <c r="M137" s="19"/>
    </row>
    <row r="138" spans="1:13" ht="75">
      <c r="A138" s="7">
        <v>12201</v>
      </c>
      <c r="B138" s="8" t="s">
        <v>251</v>
      </c>
      <c r="C138" s="8" t="s">
        <v>282</v>
      </c>
      <c r="D138" s="8" t="s">
        <v>285</v>
      </c>
      <c r="E138" s="8" t="s">
        <v>286</v>
      </c>
      <c r="F138" s="9"/>
      <c r="G138" s="3">
        <v>0</v>
      </c>
      <c r="H138" s="9">
        <v>0</v>
      </c>
      <c r="I138" s="9">
        <v>0</v>
      </c>
      <c r="J138" s="9">
        <v>0</v>
      </c>
      <c r="K138" s="9">
        <v>0</v>
      </c>
      <c r="L138" s="9"/>
      <c r="M138" s="8"/>
    </row>
    <row r="139" spans="1:13" ht="105">
      <c r="A139" s="7">
        <v>12201</v>
      </c>
      <c r="B139" s="8" t="s">
        <v>251</v>
      </c>
      <c r="C139" s="8" t="s">
        <v>282</v>
      </c>
      <c r="D139" s="8" t="s">
        <v>287</v>
      </c>
      <c r="E139" s="8" t="s">
        <v>288</v>
      </c>
      <c r="F139" s="9">
        <f>K139/12</f>
        <v>201.01230665082755</v>
      </c>
      <c r="G139" s="9">
        <v>1962.45184054829</v>
      </c>
      <c r="H139" s="12">
        <f>PRODUCT(G139,0.0075)</f>
        <v>14.718388804112173</v>
      </c>
      <c r="I139" s="12">
        <f>SUM(G139,H139)</f>
        <v>1977.1702293524022</v>
      </c>
      <c r="J139" s="9">
        <f>PRODUCT(I139,0.22)</f>
        <v>434.9774504575285</v>
      </c>
      <c r="K139" s="12">
        <f>SUM(I139:J139)</f>
        <v>2412.1476798099307</v>
      </c>
      <c r="L139" s="9"/>
      <c r="M139" s="8"/>
    </row>
    <row r="140" spans="1:13" ht="75">
      <c r="A140" s="7">
        <v>12201</v>
      </c>
      <c r="B140" s="8" t="s">
        <v>251</v>
      </c>
      <c r="C140" s="8" t="s">
        <v>282</v>
      </c>
      <c r="D140" s="8" t="s">
        <v>289</v>
      </c>
      <c r="E140" s="8" t="s">
        <v>290</v>
      </c>
      <c r="F140" s="9"/>
      <c r="G140" s="3">
        <v>0</v>
      </c>
      <c r="H140" s="9">
        <v>0</v>
      </c>
      <c r="I140" s="12">
        <f>SUM(G140,H140)</f>
        <v>0</v>
      </c>
      <c r="J140" s="9">
        <v>0</v>
      </c>
      <c r="K140" s="9">
        <v>0</v>
      </c>
      <c r="L140" s="9"/>
      <c r="M140" s="8"/>
    </row>
    <row r="141" spans="1:13" ht="135">
      <c r="A141" s="7">
        <v>12201</v>
      </c>
      <c r="B141" s="8" t="s">
        <v>251</v>
      </c>
      <c r="C141" s="8" t="s">
        <v>282</v>
      </c>
      <c r="D141" s="8" t="s">
        <v>291</v>
      </c>
      <c r="E141" s="8" t="s">
        <v>292</v>
      </c>
      <c r="F141" s="9">
        <f>K141/12</f>
        <v>201.01230665082755</v>
      </c>
      <c r="G141" s="9">
        <v>1962.45184054829</v>
      </c>
      <c r="H141" s="12">
        <f>PRODUCT(G141,0.0075)</f>
        <v>14.718388804112173</v>
      </c>
      <c r="I141" s="12">
        <f>SUM(G141,H141)</f>
        <v>1977.1702293524022</v>
      </c>
      <c r="J141" s="9">
        <f>PRODUCT(I141,0.22)</f>
        <v>434.9774504575285</v>
      </c>
      <c r="K141" s="12">
        <f>SUM(I141:J141)</f>
        <v>2412.1476798099307</v>
      </c>
      <c r="L141" s="9"/>
      <c r="M141" s="8"/>
    </row>
    <row r="142" spans="1:13" ht="75">
      <c r="A142" s="7">
        <v>12201</v>
      </c>
      <c r="B142" s="8" t="s">
        <v>251</v>
      </c>
      <c r="C142" s="8" t="s">
        <v>282</v>
      </c>
      <c r="D142" s="8" t="s">
        <v>289</v>
      </c>
      <c r="E142" s="8" t="s">
        <v>293</v>
      </c>
      <c r="F142" s="9"/>
      <c r="G142" s="3">
        <v>0</v>
      </c>
      <c r="H142" s="9">
        <v>0</v>
      </c>
      <c r="I142" s="9">
        <v>0</v>
      </c>
      <c r="J142" s="9">
        <v>0</v>
      </c>
      <c r="K142" s="9">
        <v>0</v>
      </c>
      <c r="L142" s="9"/>
      <c r="M142" s="8"/>
    </row>
    <row r="143" spans="1:13" ht="75">
      <c r="A143" s="7">
        <v>12201</v>
      </c>
      <c r="B143" s="8" t="s">
        <v>251</v>
      </c>
      <c r="C143" s="8" t="s">
        <v>282</v>
      </c>
      <c r="D143" s="8" t="s">
        <v>289</v>
      </c>
      <c r="E143" s="8" t="s">
        <v>294</v>
      </c>
      <c r="F143" s="9"/>
      <c r="G143" s="9">
        <v>0</v>
      </c>
      <c r="H143" s="9">
        <v>0</v>
      </c>
      <c r="I143" s="9">
        <v>0</v>
      </c>
      <c r="J143" s="9">
        <v>0</v>
      </c>
      <c r="K143" s="9">
        <v>0</v>
      </c>
      <c r="L143" s="9"/>
      <c r="M143" s="8"/>
    </row>
    <row r="144" spans="1:13" ht="135">
      <c r="A144" s="7">
        <v>12201</v>
      </c>
      <c r="B144" s="8" t="s">
        <v>251</v>
      </c>
      <c r="C144" s="8" t="s">
        <v>282</v>
      </c>
      <c r="D144" s="8" t="s">
        <v>295</v>
      </c>
      <c r="E144" s="8" t="s">
        <v>296</v>
      </c>
      <c r="F144" s="9">
        <f aca="true" t="shared" si="30" ref="F144:F149">K144/12</f>
        <v>264.6170292636581</v>
      </c>
      <c r="G144" s="9">
        <v>2583.41484047016</v>
      </c>
      <c r="H144" s="12">
        <f>PRODUCT(G144,0.0075)</f>
        <v>19.3756113035262</v>
      </c>
      <c r="I144" s="12">
        <f>SUM(G144,H144)</f>
        <v>2602.790451773686</v>
      </c>
      <c r="J144" s="9">
        <f aca="true" t="shared" si="31" ref="J144:J149">PRODUCT(I144,0.22)</f>
        <v>572.6138993902109</v>
      </c>
      <c r="K144" s="12">
        <f aca="true" t="shared" si="32" ref="K144:K149">SUM(I144:J144)</f>
        <v>3175.404351163897</v>
      </c>
      <c r="L144" s="9"/>
      <c r="M144" s="8"/>
    </row>
    <row r="145" spans="1:13" s="13" customFormat="1" ht="75">
      <c r="A145" s="10">
        <v>12201</v>
      </c>
      <c r="B145" s="11" t="s">
        <v>251</v>
      </c>
      <c r="C145" s="11" t="s">
        <v>282</v>
      </c>
      <c r="D145" s="127" t="s">
        <v>624</v>
      </c>
      <c r="E145" s="11" t="s">
        <v>297</v>
      </c>
      <c r="F145" s="12">
        <f t="shared" si="30"/>
        <v>321.57166666666666</v>
      </c>
      <c r="G145" s="12">
        <v>3163</v>
      </c>
      <c r="H145" s="12">
        <v>0</v>
      </c>
      <c r="I145" s="12">
        <v>3163</v>
      </c>
      <c r="J145" s="12">
        <f t="shared" si="31"/>
        <v>695.86</v>
      </c>
      <c r="K145" s="12">
        <f t="shared" si="32"/>
        <v>3858.86</v>
      </c>
      <c r="L145" s="12"/>
      <c r="M145" s="11"/>
    </row>
    <row r="146" spans="1:13" ht="195">
      <c r="A146" s="7">
        <v>12201</v>
      </c>
      <c r="B146" s="8" t="s">
        <v>251</v>
      </c>
      <c r="C146" s="8" t="s">
        <v>282</v>
      </c>
      <c r="D146" s="8" t="s">
        <v>298</v>
      </c>
      <c r="E146" s="8" t="s">
        <v>299</v>
      </c>
      <c r="F146" s="9">
        <f t="shared" si="30"/>
        <v>201.13567123323628</v>
      </c>
      <c r="G146" s="9">
        <v>1963.65622975132</v>
      </c>
      <c r="H146" s="12">
        <f>PRODUCT(G146,0.0075)</f>
        <v>14.727421723134901</v>
      </c>
      <c r="I146" s="12">
        <f>SUM(G146,H146)</f>
        <v>1978.383651474455</v>
      </c>
      <c r="J146" s="9">
        <f t="shared" si="31"/>
        <v>435.24440332438013</v>
      </c>
      <c r="K146" s="12">
        <f t="shared" si="32"/>
        <v>2413.6280547988354</v>
      </c>
      <c r="L146" s="9"/>
      <c r="M146" s="8"/>
    </row>
    <row r="147" spans="1:13" ht="180">
      <c r="A147" s="7">
        <v>12201</v>
      </c>
      <c r="B147" s="8" t="s">
        <v>251</v>
      </c>
      <c r="C147" s="8" t="s">
        <v>282</v>
      </c>
      <c r="D147" s="8" t="s">
        <v>300</v>
      </c>
      <c r="E147" s="8" t="s">
        <v>301</v>
      </c>
      <c r="F147" s="9">
        <f t="shared" si="30"/>
        <v>302.2123857522832</v>
      </c>
      <c r="G147" s="9">
        <v>2950.45245008941</v>
      </c>
      <c r="H147" s="12">
        <f>PRODUCT(G147,0.0075)</f>
        <v>22.128393375670573</v>
      </c>
      <c r="I147" s="12">
        <f>SUM(G147,H147)</f>
        <v>2972.5808434650803</v>
      </c>
      <c r="J147" s="9">
        <f t="shared" si="31"/>
        <v>653.9677855623177</v>
      </c>
      <c r="K147" s="12">
        <f t="shared" si="32"/>
        <v>3626.548629027398</v>
      </c>
      <c r="L147" s="9"/>
      <c r="M147" s="8"/>
    </row>
    <row r="148" spans="1:13" ht="90">
      <c r="A148" s="7">
        <v>12201</v>
      </c>
      <c r="B148" s="8" t="s">
        <v>251</v>
      </c>
      <c r="C148" s="8" t="s">
        <v>282</v>
      </c>
      <c r="D148" s="8" t="s">
        <v>302</v>
      </c>
      <c r="E148" s="8" t="s">
        <v>303</v>
      </c>
      <c r="F148" s="9">
        <f t="shared" si="30"/>
        <v>201.01230665082755</v>
      </c>
      <c r="G148" s="9">
        <v>1962.45184054829</v>
      </c>
      <c r="H148" s="12">
        <f>PRODUCT(G148,0.0075)</f>
        <v>14.718388804112173</v>
      </c>
      <c r="I148" s="12">
        <f>SUM(G148,H148)</f>
        <v>1977.1702293524022</v>
      </c>
      <c r="J148" s="9">
        <f t="shared" si="31"/>
        <v>434.9774504575285</v>
      </c>
      <c r="K148" s="12">
        <f t="shared" si="32"/>
        <v>2412.1476798099307</v>
      </c>
      <c r="L148" s="9"/>
      <c r="M148" s="8"/>
    </row>
    <row r="149" spans="1:13" ht="90">
      <c r="A149" s="7">
        <v>12201</v>
      </c>
      <c r="B149" s="8" t="s">
        <v>251</v>
      </c>
      <c r="C149" s="8" t="s">
        <v>282</v>
      </c>
      <c r="D149" s="8" t="s">
        <v>304</v>
      </c>
      <c r="E149" s="2" t="s">
        <v>305</v>
      </c>
      <c r="F149" s="9">
        <f t="shared" si="30"/>
        <v>201.01230665082755</v>
      </c>
      <c r="G149" s="9">
        <v>1962.45184054829</v>
      </c>
      <c r="H149" s="12">
        <f>PRODUCT(G149,0.0075)</f>
        <v>14.718388804112173</v>
      </c>
      <c r="I149" s="12">
        <f>SUM(G149,H149)</f>
        <v>1977.1702293524022</v>
      </c>
      <c r="J149" s="9">
        <f t="shared" si="31"/>
        <v>434.9774504575285</v>
      </c>
      <c r="K149" s="12">
        <f t="shared" si="32"/>
        <v>2412.1476798099307</v>
      </c>
      <c r="L149" s="9"/>
      <c r="M149" s="8"/>
    </row>
    <row r="150" spans="1:13" ht="105">
      <c r="A150" s="7">
        <v>12201</v>
      </c>
      <c r="B150" s="8" t="s">
        <v>251</v>
      </c>
      <c r="C150" s="8" t="s">
        <v>282</v>
      </c>
      <c r="D150" s="8" t="s">
        <v>306</v>
      </c>
      <c r="E150" s="124" t="s">
        <v>623</v>
      </c>
      <c r="F150" s="12"/>
      <c r="G150" s="12">
        <v>0</v>
      </c>
      <c r="H150" s="12">
        <v>0</v>
      </c>
      <c r="I150" s="12">
        <v>0</v>
      </c>
      <c r="J150" s="12">
        <v>0</v>
      </c>
      <c r="K150" s="12">
        <v>0</v>
      </c>
      <c r="L150" s="9"/>
      <c r="M150" s="8"/>
    </row>
    <row r="151" spans="1:13" ht="150">
      <c r="A151" s="7">
        <v>12201</v>
      </c>
      <c r="B151" s="8" t="s">
        <v>251</v>
      </c>
      <c r="C151" s="8" t="s">
        <v>282</v>
      </c>
      <c r="D151" s="8" t="s">
        <v>307</v>
      </c>
      <c r="E151" s="2" t="s">
        <v>308</v>
      </c>
      <c r="F151" s="9">
        <f aca="true" t="shared" si="33" ref="F151:F168">K151/12</f>
        <v>982.968992621366</v>
      </c>
      <c r="G151" s="9">
        <v>9596.57316963462</v>
      </c>
      <c r="H151" s="12">
        <f aca="true" t="shared" si="34" ref="H151:H168">PRODUCT(G151,0.0075)</f>
        <v>71.97429877225964</v>
      </c>
      <c r="I151" s="12">
        <f aca="true" t="shared" si="35" ref="I151:I168">SUM(G151,H151)</f>
        <v>9668.54746840688</v>
      </c>
      <c r="J151" s="9">
        <f aca="true" t="shared" si="36" ref="J151:J156">PRODUCT(I151,0.22)</f>
        <v>2127.0804430495136</v>
      </c>
      <c r="K151" s="12">
        <f aca="true" t="shared" si="37" ref="K151:K168">SUM(I151:J151)</f>
        <v>11795.627911456393</v>
      </c>
      <c r="L151" s="9"/>
      <c r="M151" s="8"/>
    </row>
    <row r="152" spans="1:13" ht="120">
      <c r="A152" s="7">
        <v>12201</v>
      </c>
      <c r="B152" s="8" t="s">
        <v>251</v>
      </c>
      <c r="C152" s="8" t="s">
        <v>282</v>
      </c>
      <c r="D152" s="8" t="s">
        <v>309</v>
      </c>
      <c r="E152" s="8" t="s">
        <v>310</v>
      </c>
      <c r="F152" s="9">
        <f t="shared" si="33"/>
        <v>375.6554338120962</v>
      </c>
      <c r="G152" s="9">
        <v>3667.46548895184</v>
      </c>
      <c r="H152" s="12">
        <f t="shared" si="34"/>
        <v>27.5059911671388</v>
      </c>
      <c r="I152" s="12">
        <f t="shared" si="35"/>
        <v>3694.971480118979</v>
      </c>
      <c r="J152" s="9">
        <f t="shared" si="36"/>
        <v>812.8937256261754</v>
      </c>
      <c r="K152" s="12">
        <f t="shared" si="37"/>
        <v>4507.8652057451545</v>
      </c>
      <c r="L152" s="9"/>
      <c r="M152" s="8"/>
    </row>
    <row r="153" spans="1:13" ht="165">
      <c r="A153" s="7">
        <v>12201</v>
      </c>
      <c r="B153" s="8" t="s">
        <v>251</v>
      </c>
      <c r="C153" s="8" t="s">
        <v>282</v>
      </c>
      <c r="D153" s="8" t="s">
        <v>311</v>
      </c>
      <c r="E153" s="8" t="s">
        <v>312</v>
      </c>
      <c r="F153" s="9">
        <f t="shared" si="33"/>
        <v>642.5238667046875</v>
      </c>
      <c r="G153" s="9">
        <v>6272.86043237705</v>
      </c>
      <c r="H153" s="12">
        <f t="shared" si="34"/>
        <v>47.04645324282787</v>
      </c>
      <c r="I153" s="12">
        <f t="shared" si="35"/>
        <v>6319.906885619877</v>
      </c>
      <c r="J153" s="9">
        <f t="shared" si="36"/>
        <v>1390.3795148363731</v>
      </c>
      <c r="K153" s="12">
        <f t="shared" si="37"/>
        <v>7710.286400456251</v>
      </c>
      <c r="L153" s="9"/>
      <c r="M153" s="8"/>
    </row>
    <row r="154" spans="1:13" ht="120">
      <c r="A154" s="7">
        <v>12201</v>
      </c>
      <c r="B154" s="8" t="s">
        <v>251</v>
      </c>
      <c r="C154" s="8" t="s">
        <v>282</v>
      </c>
      <c r="D154" s="8" t="s">
        <v>313</v>
      </c>
      <c r="E154" s="8" t="s">
        <v>314</v>
      </c>
      <c r="F154" s="9">
        <f t="shared" si="33"/>
        <v>201.01230665082755</v>
      </c>
      <c r="G154" s="9">
        <v>1962.45184054829</v>
      </c>
      <c r="H154" s="12">
        <f t="shared" si="34"/>
        <v>14.718388804112173</v>
      </c>
      <c r="I154" s="12">
        <f t="shared" si="35"/>
        <v>1977.1702293524022</v>
      </c>
      <c r="J154" s="9">
        <f t="shared" si="36"/>
        <v>434.9774504575285</v>
      </c>
      <c r="K154" s="12">
        <f t="shared" si="37"/>
        <v>2412.1476798099307</v>
      </c>
      <c r="L154" s="9"/>
      <c r="M154" s="8"/>
    </row>
    <row r="155" spans="1:13" ht="135">
      <c r="A155" s="7">
        <v>12201</v>
      </c>
      <c r="B155" s="8" t="s">
        <v>251</v>
      </c>
      <c r="C155" s="8" t="s">
        <v>282</v>
      </c>
      <c r="D155" s="8" t="s">
        <v>315</v>
      </c>
      <c r="E155" s="8" t="s">
        <v>316</v>
      </c>
      <c r="F155" s="9">
        <f t="shared" si="33"/>
        <v>446.25081609467253</v>
      </c>
      <c r="G155" s="9">
        <v>4356.67721037796</v>
      </c>
      <c r="H155" s="12">
        <f t="shared" si="34"/>
        <v>32.6750790778347</v>
      </c>
      <c r="I155" s="12">
        <f t="shared" si="35"/>
        <v>4389.3522894557955</v>
      </c>
      <c r="J155" s="9">
        <f t="shared" si="36"/>
        <v>965.657503680275</v>
      </c>
      <c r="K155" s="12">
        <f t="shared" si="37"/>
        <v>5355.009793136071</v>
      </c>
      <c r="L155" s="9"/>
      <c r="M155" s="8"/>
    </row>
    <row r="156" spans="1:13" ht="270">
      <c r="A156" s="7">
        <v>12201</v>
      </c>
      <c r="B156" s="8" t="s">
        <v>251</v>
      </c>
      <c r="C156" s="8" t="s">
        <v>282</v>
      </c>
      <c r="D156" s="8" t="s">
        <v>317</v>
      </c>
      <c r="E156" s="8" t="s">
        <v>318</v>
      </c>
      <c r="F156" s="9">
        <f t="shared" si="33"/>
        <v>1848.4126597360457</v>
      </c>
      <c r="G156" s="9">
        <v>18045.7648918623</v>
      </c>
      <c r="H156" s="12">
        <f t="shared" si="34"/>
        <v>135.34323668896727</v>
      </c>
      <c r="I156" s="12">
        <f t="shared" si="35"/>
        <v>18181.10812855127</v>
      </c>
      <c r="J156" s="9">
        <f t="shared" si="36"/>
        <v>3999.8437882812796</v>
      </c>
      <c r="K156" s="12">
        <f t="shared" si="37"/>
        <v>22180.95191683255</v>
      </c>
      <c r="L156" s="9"/>
      <c r="M156" s="8"/>
    </row>
    <row r="157" spans="1:13" ht="180">
      <c r="A157" s="7">
        <v>12201</v>
      </c>
      <c r="B157" s="8" t="s">
        <v>251</v>
      </c>
      <c r="C157" s="8" t="s">
        <v>282</v>
      </c>
      <c r="D157" s="8" t="s">
        <v>319</v>
      </c>
      <c r="E157" s="8" t="s">
        <v>318</v>
      </c>
      <c r="F157" s="9">
        <f t="shared" si="33"/>
        <v>500.7059988456288</v>
      </c>
      <c r="G157" s="9">
        <v>5963.7439068462</v>
      </c>
      <c r="H157" s="12">
        <f t="shared" si="34"/>
        <v>44.7280793013465</v>
      </c>
      <c r="I157" s="12">
        <f t="shared" si="35"/>
        <v>6008.471986147546</v>
      </c>
      <c r="J157" s="9">
        <v>0</v>
      </c>
      <c r="K157" s="12">
        <f t="shared" si="37"/>
        <v>6008.471986147546</v>
      </c>
      <c r="L157" s="9"/>
      <c r="M157" s="8"/>
    </row>
    <row r="158" spans="1:13" ht="165">
      <c r="A158" s="7">
        <v>12201</v>
      </c>
      <c r="B158" s="8" t="s">
        <v>251</v>
      </c>
      <c r="C158" s="8" t="s">
        <v>282</v>
      </c>
      <c r="D158" s="8" t="s">
        <v>320</v>
      </c>
      <c r="E158" s="8" t="s">
        <v>321</v>
      </c>
      <c r="F158" s="9">
        <f t="shared" si="33"/>
        <v>102.04307041457166</v>
      </c>
      <c r="G158" s="9">
        <v>1215.40133496264</v>
      </c>
      <c r="H158" s="12">
        <f t="shared" si="34"/>
        <v>9.115510012219799</v>
      </c>
      <c r="I158" s="12">
        <f t="shared" si="35"/>
        <v>1224.5168449748599</v>
      </c>
      <c r="J158" s="9">
        <v>0</v>
      </c>
      <c r="K158" s="12">
        <f t="shared" si="37"/>
        <v>1224.5168449748599</v>
      </c>
      <c r="L158" s="9"/>
      <c r="M158" s="8"/>
    </row>
    <row r="159" spans="1:13" ht="90">
      <c r="A159" s="7">
        <v>12201</v>
      </c>
      <c r="B159" s="8" t="s">
        <v>251</v>
      </c>
      <c r="C159" s="8" t="s">
        <v>252</v>
      </c>
      <c r="D159" s="8" t="s">
        <v>322</v>
      </c>
      <c r="E159" s="8" t="s">
        <v>323</v>
      </c>
      <c r="F159" s="9">
        <f t="shared" si="33"/>
        <v>54.51827002768118</v>
      </c>
      <c r="G159" s="9">
        <v>532.25337862114</v>
      </c>
      <c r="H159" s="12">
        <f t="shared" si="34"/>
        <v>3.9919003396585495</v>
      </c>
      <c r="I159" s="12">
        <f t="shared" si="35"/>
        <v>536.2452789607985</v>
      </c>
      <c r="J159" s="9">
        <f>PRODUCT(I159,0.22)</f>
        <v>117.97396137137567</v>
      </c>
      <c r="K159" s="12">
        <f t="shared" si="37"/>
        <v>654.2192403321742</v>
      </c>
      <c r="L159" s="9"/>
      <c r="M159" s="8"/>
    </row>
    <row r="160" spans="1:13" ht="150">
      <c r="A160" s="7">
        <v>12201</v>
      </c>
      <c r="B160" s="8" t="s">
        <v>251</v>
      </c>
      <c r="C160" s="8" t="s">
        <v>252</v>
      </c>
      <c r="D160" s="8" t="s">
        <v>324</v>
      </c>
      <c r="E160" s="8" t="s">
        <v>325</v>
      </c>
      <c r="F160" s="9">
        <f t="shared" si="33"/>
        <v>134.55991826076234</v>
      </c>
      <c r="G160" s="9">
        <v>1313.68752319013</v>
      </c>
      <c r="H160" s="12">
        <f t="shared" si="34"/>
        <v>9.852656423925975</v>
      </c>
      <c r="I160" s="12">
        <f t="shared" si="35"/>
        <v>1323.540179614056</v>
      </c>
      <c r="J160" s="9">
        <f>PRODUCT(I160,0.22)</f>
        <v>291.1788395150923</v>
      </c>
      <c r="K160" s="12">
        <f t="shared" si="37"/>
        <v>1614.7190191291481</v>
      </c>
      <c r="L160" s="9"/>
      <c r="M160" s="8"/>
    </row>
    <row r="161" spans="1:13" ht="150">
      <c r="A161" s="7">
        <v>12201</v>
      </c>
      <c r="B161" s="8" t="s">
        <v>251</v>
      </c>
      <c r="C161" s="8" t="s">
        <v>252</v>
      </c>
      <c r="D161" s="8" t="s">
        <v>326</v>
      </c>
      <c r="E161" s="8" t="s">
        <v>327</v>
      </c>
      <c r="F161" s="9">
        <f t="shared" si="33"/>
        <v>123.49822737157479</v>
      </c>
      <c r="G161" s="9">
        <v>1205.69395798633</v>
      </c>
      <c r="H161" s="12">
        <f t="shared" si="34"/>
        <v>9.042704684897474</v>
      </c>
      <c r="I161" s="12">
        <f t="shared" si="35"/>
        <v>1214.7366626712274</v>
      </c>
      <c r="J161" s="9">
        <f>PRODUCT(I161,0.22)</f>
        <v>267.24206578767</v>
      </c>
      <c r="K161" s="12">
        <f t="shared" si="37"/>
        <v>1481.9787284588974</v>
      </c>
      <c r="L161" s="9"/>
      <c r="M161" s="8"/>
    </row>
    <row r="162" spans="1:13" ht="240">
      <c r="A162" s="7">
        <v>12201</v>
      </c>
      <c r="B162" s="8" t="s">
        <v>251</v>
      </c>
      <c r="C162" s="8" t="s">
        <v>252</v>
      </c>
      <c r="D162" s="8" t="s">
        <v>328</v>
      </c>
      <c r="E162" s="8" t="s">
        <v>329</v>
      </c>
      <c r="F162" s="9">
        <f t="shared" si="33"/>
        <v>725.0162209031696</v>
      </c>
      <c r="G162" s="9">
        <v>7078.22043756908</v>
      </c>
      <c r="H162" s="12">
        <f t="shared" si="34"/>
        <v>53.0866532817681</v>
      </c>
      <c r="I162" s="12">
        <f t="shared" si="35"/>
        <v>7131.307090850848</v>
      </c>
      <c r="J162" s="9">
        <f>PRODUCT(I162,0.22)</f>
        <v>1568.8875599871865</v>
      </c>
      <c r="K162" s="12">
        <f t="shared" si="37"/>
        <v>8700.194650838035</v>
      </c>
      <c r="L162" s="9"/>
      <c r="M162" s="8"/>
    </row>
    <row r="163" spans="1:13" ht="150">
      <c r="A163" s="7">
        <v>12201</v>
      </c>
      <c r="B163" s="8" t="s">
        <v>251</v>
      </c>
      <c r="C163" s="8" t="s">
        <v>252</v>
      </c>
      <c r="D163" s="8" t="s">
        <v>330</v>
      </c>
      <c r="E163" s="8" t="s">
        <v>331</v>
      </c>
      <c r="F163" s="9">
        <f t="shared" si="33"/>
        <v>647.1821137713044</v>
      </c>
      <c r="G163" s="9">
        <v>3839.89387651701</v>
      </c>
      <c r="H163" s="12">
        <f t="shared" si="34"/>
        <v>28.799204073877576</v>
      </c>
      <c r="I163" s="12">
        <f t="shared" si="35"/>
        <v>3868.693080590888</v>
      </c>
      <c r="J163" s="12">
        <f>SUM(H163,I163)</f>
        <v>3897.4922846647655</v>
      </c>
      <c r="K163" s="12">
        <f t="shared" si="37"/>
        <v>7766.185365255653</v>
      </c>
      <c r="L163" s="9"/>
      <c r="M163" s="8"/>
    </row>
    <row r="164" spans="1:13" ht="120">
      <c r="A164" s="7">
        <v>12201</v>
      </c>
      <c r="B164" s="8" t="s">
        <v>251</v>
      </c>
      <c r="C164" s="8" t="s">
        <v>252</v>
      </c>
      <c r="D164" s="8" t="s">
        <v>332</v>
      </c>
      <c r="E164" s="8" t="s">
        <v>333</v>
      </c>
      <c r="F164" s="9">
        <f t="shared" si="33"/>
        <v>285.09554994326976</v>
      </c>
      <c r="G164" s="9">
        <v>2783.34344817088</v>
      </c>
      <c r="H164" s="12">
        <f t="shared" si="34"/>
        <v>20.875075861281598</v>
      </c>
      <c r="I164" s="12">
        <f t="shared" si="35"/>
        <v>2804.2185240321614</v>
      </c>
      <c r="J164" s="9">
        <f>PRODUCT(I164,0.22)</f>
        <v>616.9280752870756</v>
      </c>
      <c r="K164" s="12">
        <f t="shared" si="37"/>
        <v>3421.146599319237</v>
      </c>
      <c r="L164" s="9"/>
      <c r="M164" s="8"/>
    </row>
    <row r="165" spans="1:13" ht="120">
      <c r="A165" s="7">
        <v>12201</v>
      </c>
      <c r="B165" s="8" t="s">
        <v>251</v>
      </c>
      <c r="C165" s="8" t="s">
        <v>252</v>
      </c>
      <c r="D165" s="8" t="s">
        <v>334</v>
      </c>
      <c r="E165" s="8" t="s">
        <v>335</v>
      </c>
      <c r="F165" s="9">
        <f t="shared" si="33"/>
        <v>166.02816715649126</v>
      </c>
      <c r="G165" s="9">
        <v>1977.506705586</v>
      </c>
      <c r="H165" s="12">
        <f t="shared" si="34"/>
        <v>14.831300291895</v>
      </c>
      <c r="I165" s="12">
        <f t="shared" si="35"/>
        <v>1992.338005877895</v>
      </c>
      <c r="J165" s="9">
        <v>0</v>
      </c>
      <c r="K165" s="12">
        <f t="shared" si="37"/>
        <v>1992.338005877895</v>
      </c>
      <c r="L165" s="9"/>
      <c r="M165" s="8"/>
    </row>
    <row r="166" spans="1:13" ht="165">
      <c r="A166" s="7">
        <v>12201</v>
      </c>
      <c r="B166" s="8" t="s">
        <v>251</v>
      </c>
      <c r="C166" s="8" t="s">
        <v>252</v>
      </c>
      <c r="D166" s="8" t="s">
        <v>336</v>
      </c>
      <c r="E166" s="8" t="s">
        <v>337</v>
      </c>
      <c r="F166" s="9">
        <f t="shared" si="33"/>
        <v>136.62627501608475</v>
      </c>
      <c r="G166" s="9">
        <v>1627.3104716556</v>
      </c>
      <c r="H166" s="12">
        <f t="shared" si="34"/>
        <v>12.204828537416999</v>
      </c>
      <c r="I166" s="12">
        <f t="shared" si="35"/>
        <v>1639.5153001930169</v>
      </c>
      <c r="J166" s="9">
        <v>0</v>
      </c>
      <c r="K166" s="12">
        <f t="shared" si="37"/>
        <v>1639.5153001930169</v>
      </c>
      <c r="L166" s="9"/>
      <c r="M166" s="8"/>
    </row>
    <row r="167" spans="1:13" ht="150">
      <c r="A167" s="7">
        <v>12201</v>
      </c>
      <c r="B167" s="8" t="s">
        <v>251</v>
      </c>
      <c r="C167" s="8" t="s">
        <v>252</v>
      </c>
      <c r="D167" s="8" t="s">
        <v>338</v>
      </c>
      <c r="E167" s="8" t="s">
        <v>339</v>
      </c>
      <c r="F167" s="9">
        <f t="shared" si="33"/>
        <v>153.794512734435</v>
      </c>
      <c r="G167" s="9">
        <v>1501.47187309378</v>
      </c>
      <c r="H167" s="12">
        <f t="shared" si="34"/>
        <v>11.261039048203349</v>
      </c>
      <c r="I167" s="12">
        <f t="shared" si="35"/>
        <v>1512.7329121419834</v>
      </c>
      <c r="J167" s="9">
        <f>PRODUCT(I167,0.22)</f>
        <v>332.80124067123637</v>
      </c>
      <c r="K167" s="12">
        <f t="shared" si="37"/>
        <v>1845.5341528132199</v>
      </c>
      <c r="L167" s="9"/>
      <c r="M167" s="8"/>
    </row>
    <row r="168" spans="1:13" ht="135">
      <c r="A168" s="7">
        <v>12201</v>
      </c>
      <c r="B168" s="8" t="s">
        <v>251</v>
      </c>
      <c r="C168" s="8" t="s">
        <v>252</v>
      </c>
      <c r="D168" s="8" t="s">
        <v>340</v>
      </c>
      <c r="E168" s="8" t="s">
        <v>341</v>
      </c>
      <c r="F168" s="9">
        <f t="shared" si="33"/>
        <v>153.794512734435</v>
      </c>
      <c r="G168" s="9">
        <v>1501.47187309378</v>
      </c>
      <c r="H168" s="12">
        <f t="shared" si="34"/>
        <v>11.261039048203349</v>
      </c>
      <c r="I168" s="12">
        <f t="shared" si="35"/>
        <v>1512.7329121419834</v>
      </c>
      <c r="J168" s="9">
        <f>PRODUCT(I168,0.22)</f>
        <v>332.80124067123637</v>
      </c>
      <c r="K168" s="12">
        <f t="shared" si="37"/>
        <v>1845.5341528132199</v>
      </c>
      <c r="L168" s="9"/>
      <c r="M168" s="8"/>
    </row>
    <row r="169" spans="1:13" ht="75">
      <c r="A169" s="7">
        <v>12201</v>
      </c>
      <c r="B169" s="8" t="s">
        <v>251</v>
      </c>
      <c r="C169" s="8" t="s">
        <v>252</v>
      </c>
      <c r="D169" s="8" t="s">
        <v>268</v>
      </c>
      <c r="E169" s="8" t="s">
        <v>342</v>
      </c>
      <c r="F169" s="9"/>
      <c r="G169" s="9">
        <v>0</v>
      </c>
      <c r="H169" s="9">
        <v>0</v>
      </c>
      <c r="I169" s="9">
        <v>0</v>
      </c>
      <c r="J169" s="9"/>
      <c r="K169" s="9">
        <v>0</v>
      </c>
      <c r="L169" s="9"/>
      <c r="M169" s="8"/>
    </row>
    <row r="170" spans="1:13" ht="60">
      <c r="A170" s="7">
        <v>12201</v>
      </c>
      <c r="B170" s="8" t="s">
        <v>251</v>
      </c>
      <c r="C170" s="8" t="s">
        <v>252</v>
      </c>
      <c r="D170" s="8" t="s">
        <v>268</v>
      </c>
      <c r="E170" s="8" t="s">
        <v>343</v>
      </c>
      <c r="F170" s="9"/>
      <c r="G170" s="9">
        <v>0</v>
      </c>
      <c r="H170" s="9">
        <v>0</v>
      </c>
      <c r="I170" s="9">
        <v>0</v>
      </c>
      <c r="J170" s="9"/>
      <c r="K170" s="9">
        <v>0</v>
      </c>
      <c r="L170" s="9"/>
      <c r="M170" s="8"/>
    </row>
    <row r="171" spans="1:13" ht="225">
      <c r="A171" s="7">
        <v>12201</v>
      </c>
      <c r="B171" s="8" t="s">
        <v>251</v>
      </c>
      <c r="C171" s="8" t="s">
        <v>252</v>
      </c>
      <c r="D171" s="8" t="s">
        <v>344</v>
      </c>
      <c r="E171" s="8" t="s">
        <v>345</v>
      </c>
      <c r="F171" s="9">
        <f>K171/12</f>
        <v>796.7295947138124</v>
      </c>
      <c r="G171" s="9">
        <v>7778.34693614754</v>
      </c>
      <c r="H171" s="12">
        <f>PRODUCT(G171,0.0075)</f>
        <v>58.33760202110655</v>
      </c>
      <c r="I171" s="12">
        <f>SUM(G171,H171)</f>
        <v>7836.684538168646</v>
      </c>
      <c r="J171" s="9">
        <f>PRODUCT(I171,0.22)</f>
        <v>1724.0705983971022</v>
      </c>
      <c r="K171" s="12">
        <f>SUM(I171:J171)</f>
        <v>9560.75513656575</v>
      </c>
      <c r="L171" s="9"/>
      <c r="M171" s="8"/>
    </row>
    <row r="172" spans="1:13" ht="165">
      <c r="A172" s="7">
        <v>12201</v>
      </c>
      <c r="B172" s="8" t="s">
        <v>251</v>
      </c>
      <c r="C172" s="8" t="s">
        <v>252</v>
      </c>
      <c r="D172" s="8" t="s">
        <v>346</v>
      </c>
      <c r="E172" s="8" t="s">
        <v>347</v>
      </c>
      <c r="F172" s="9">
        <f>K172/12</f>
        <v>148.53777653836116</v>
      </c>
      <c r="G172" s="9">
        <v>1450.15117639046</v>
      </c>
      <c r="H172" s="12">
        <f>PRODUCT(G172,0.0075)</f>
        <v>10.87613382292845</v>
      </c>
      <c r="I172" s="12">
        <f>SUM(G172,H172)</f>
        <v>1461.0273102133885</v>
      </c>
      <c r="J172" s="9">
        <f>PRODUCT(I172,0.22)</f>
        <v>321.42600824694546</v>
      </c>
      <c r="K172" s="12">
        <f>SUM(I172:J172)</f>
        <v>1782.453318460334</v>
      </c>
      <c r="L172" s="9"/>
      <c r="M172" s="8"/>
    </row>
    <row r="173" spans="1:13" ht="75">
      <c r="A173" s="7">
        <v>12201</v>
      </c>
      <c r="B173" s="8" t="s">
        <v>251</v>
      </c>
      <c r="C173" s="8" t="s">
        <v>252</v>
      </c>
      <c r="D173" s="8" t="s">
        <v>348</v>
      </c>
      <c r="E173" s="8" t="s">
        <v>349</v>
      </c>
      <c r="F173" s="9">
        <f>K173/12</f>
        <v>2.211995498442004</v>
      </c>
      <c r="G173" s="9">
        <v>26.34634836854</v>
      </c>
      <c r="H173" s="12">
        <f>PRODUCT(G173,0.0075)</f>
        <v>0.19759761276405</v>
      </c>
      <c r="I173" s="12">
        <f>SUM(G173,H173)</f>
        <v>26.54394598130405</v>
      </c>
      <c r="J173" s="9">
        <v>0</v>
      </c>
      <c r="K173" s="12">
        <f>SUM(I173:J173)</f>
        <v>26.54394598130405</v>
      </c>
      <c r="L173" s="9"/>
      <c r="M173" s="8"/>
    </row>
    <row r="174" spans="1:13" ht="60">
      <c r="A174" s="7">
        <v>12201</v>
      </c>
      <c r="B174" s="8" t="s">
        <v>251</v>
      </c>
      <c r="C174" s="8" t="s">
        <v>252</v>
      </c>
      <c r="D174" s="8" t="s">
        <v>195</v>
      </c>
      <c r="E174" s="8" t="s">
        <v>350</v>
      </c>
      <c r="F174" s="9">
        <v>0</v>
      </c>
      <c r="G174" s="9">
        <v>0</v>
      </c>
      <c r="H174" s="9">
        <v>0</v>
      </c>
      <c r="I174" s="9">
        <v>0</v>
      </c>
      <c r="J174" s="9">
        <v>0</v>
      </c>
      <c r="K174" s="9">
        <v>0</v>
      </c>
      <c r="L174" s="9"/>
      <c r="M174" s="8"/>
    </row>
    <row r="175" spans="1:13" ht="60">
      <c r="A175" s="7">
        <v>12201</v>
      </c>
      <c r="B175" s="8" t="s">
        <v>251</v>
      </c>
      <c r="C175" s="8" t="s">
        <v>252</v>
      </c>
      <c r="D175" s="8" t="s">
        <v>351</v>
      </c>
      <c r="E175" s="8" t="s">
        <v>352</v>
      </c>
      <c r="F175" s="9">
        <v>0</v>
      </c>
      <c r="G175" s="9">
        <v>0</v>
      </c>
      <c r="H175" s="9">
        <v>0</v>
      </c>
      <c r="I175" s="9">
        <v>0</v>
      </c>
      <c r="J175" s="9">
        <v>0</v>
      </c>
      <c r="K175" s="9">
        <v>0</v>
      </c>
      <c r="L175" s="9"/>
      <c r="M175" s="8"/>
    </row>
    <row r="176" spans="1:13" ht="135">
      <c r="A176" s="7">
        <v>12201</v>
      </c>
      <c r="B176" s="8" t="s">
        <v>251</v>
      </c>
      <c r="C176" s="8" t="s">
        <v>252</v>
      </c>
      <c r="D176" s="8" t="s">
        <v>353</v>
      </c>
      <c r="E176" s="8" t="s">
        <v>354</v>
      </c>
      <c r="F176" s="9">
        <v>0</v>
      </c>
      <c r="G176" s="9">
        <v>0</v>
      </c>
      <c r="H176" s="9">
        <v>0</v>
      </c>
      <c r="I176" s="9">
        <v>0</v>
      </c>
      <c r="J176" s="9"/>
      <c r="K176" s="9">
        <v>0</v>
      </c>
      <c r="L176" s="9"/>
      <c r="M176" s="8"/>
    </row>
    <row r="177" spans="1:13" ht="165">
      <c r="A177" s="7">
        <v>12201</v>
      </c>
      <c r="B177" s="8" t="s">
        <v>251</v>
      </c>
      <c r="C177" s="8" t="s">
        <v>252</v>
      </c>
      <c r="D177" s="8" t="s">
        <v>355</v>
      </c>
      <c r="E177" s="8" t="s">
        <v>356</v>
      </c>
      <c r="F177" s="9">
        <f>K177/12</f>
        <v>659.0855618928674</v>
      </c>
      <c r="G177" s="9">
        <v>6434.549682882</v>
      </c>
      <c r="H177" s="12">
        <f>PRODUCT(G177,0.0075)</f>
        <v>48.25912262161499</v>
      </c>
      <c r="I177" s="12">
        <f>SUM(G177,H177)</f>
        <v>6482.808805503614</v>
      </c>
      <c r="J177" s="9">
        <f>PRODUCT(I177,0.22)</f>
        <v>1426.217937210795</v>
      </c>
      <c r="K177" s="12">
        <f>SUM(I177:J177)</f>
        <v>7909.026742714409</v>
      </c>
      <c r="L177" s="9"/>
      <c r="M177" s="8"/>
    </row>
    <row r="178" spans="1:13" ht="210">
      <c r="A178" s="7">
        <v>12201</v>
      </c>
      <c r="B178" s="8" t="s">
        <v>251</v>
      </c>
      <c r="C178" s="8" t="s">
        <v>252</v>
      </c>
      <c r="D178" s="8" t="s">
        <v>195</v>
      </c>
      <c r="E178" s="8" t="s">
        <v>357</v>
      </c>
      <c r="F178" s="9">
        <v>0</v>
      </c>
      <c r="G178" s="8">
        <v>0</v>
      </c>
      <c r="H178" s="9">
        <v>0</v>
      </c>
      <c r="I178" s="9">
        <v>0</v>
      </c>
      <c r="J178" s="9">
        <v>0</v>
      </c>
      <c r="K178" s="9">
        <v>0</v>
      </c>
      <c r="L178" s="9"/>
      <c r="M178" s="8"/>
    </row>
    <row r="179" spans="1:13" ht="270">
      <c r="A179" s="7">
        <v>12201</v>
      </c>
      <c r="B179" s="8" t="s">
        <v>251</v>
      </c>
      <c r="C179" s="8" t="s">
        <v>252</v>
      </c>
      <c r="D179" s="8" t="s">
        <v>358</v>
      </c>
      <c r="E179" s="8" t="s">
        <v>359</v>
      </c>
      <c r="F179" s="9">
        <f>K179/12</f>
        <v>411.544246910753</v>
      </c>
      <c r="G179" s="9">
        <v>4017.84238126269</v>
      </c>
      <c r="H179" s="12">
        <f>PRODUCT(G179,0.0075)</f>
        <v>30.133817859470174</v>
      </c>
      <c r="I179" s="12">
        <f>SUM(G179,H179)</f>
        <v>4047.9761991221603</v>
      </c>
      <c r="J179" s="9">
        <f>PRODUCT(I179,0.22)</f>
        <v>890.5547638068753</v>
      </c>
      <c r="K179" s="12">
        <f>SUM(I179:J179)</f>
        <v>4938.530962929036</v>
      </c>
      <c r="L179" s="9"/>
      <c r="M179" s="8"/>
    </row>
    <row r="180" spans="1:13" ht="210">
      <c r="A180" s="7">
        <v>12201</v>
      </c>
      <c r="B180" s="8" t="s">
        <v>251</v>
      </c>
      <c r="C180" s="8" t="s">
        <v>252</v>
      </c>
      <c r="D180" s="8" t="s">
        <v>360</v>
      </c>
      <c r="E180" s="8" t="s">
        <v>361</v>
      </c>
      <c r="F180" s="9">
        <f>K180/12</f>
        <v>2160.4220609341705</v>
      </c>
      <c r="G180" s="9">
        <v>21091.8640777855</v>
      </c>
      <c r="H180" s="12">
        <f>PRODUCT(G180,0.0075)</f>
        <v>158.18898058339124</v>
      </c>
      <c r="I180" s="12">
        <f>SUM(G180,H180)</f>
        <v>21250.053058368892</v>
      </c>
      <c r="J180" s="9">
        <f>PRODUCT(I180,0.22)</f>
        <v>4675.011672841157</v>
      </c>
      <c r="K180" s="12">
        <f>SUM(I180:J180)</f>
        <v>25925.06473121005</v>
      </c>
      <c r="L180" s="9"/>
      <c r="M180" s="8"/>
    </row>
    <row r="181" spans="1:13" ht="150">
      <c r="A181" s="7">
        <v>12201</v>
      </c>
      <c r="B181" s="8" t="s">
        <v>251</v>
      </c>
      <c r="C181" s="8" t="s">
        <v>252</v>
      </c>
      <c r="D181" s="8" t="s">
        <v>363</v>
      </c>
      <c r="E181" s="8" t="s">
        <v>362</v>
      </c>
      <c r="F181" s="9">
        <f>K181/12</f>
        <v>393.89340899999996</v>
      </c>
      <c r="G181" s="9">
        <v>3845.52</v>
      </c>
      <c r="H181" s="12">
        <f>PRODUCT(G181,0.0075)</f>
        <v>28.8414</v>
      </c>
      <c r="I181" s="12">
        <f>SUM(G181,H181)</f>
        <v>3874.3614</v>
      </c>
      <c r="J181" s="9">
        <f>PRODUCT(I181,0.22)</f>
        <v>852.359508</v>
      </c>
      <c r="K181" s="12">
        <f>SUM(I181:J181)</f>
        <v>4726.720907999999</v>
      </c>
      <c r="L181" s="9"/>
      <c r="M181" s="8"/>
    </row>
    <row r="182" spans="1:13" ht="120">
      <c r="A182" s="7">
        <v>12201</v>
      </c>
      <c r="B182" s="8" t="s">
        <v>251</v>
      </c>
      <c r="C182" s="8" t="s">
        <v>252</v>
      </c>
      <c r="D182" s="8" t="s">
        <v>364</v>
      </c>
      <c r="E182" s="8" t="s">
        <v>365</v>
      </c>
      <c r="F182" s="9">
        <f>K182/12</f>
        <v>253.97683403102886</v>
      </c>
      <c r="G182" s="9">
        <v>2479.53627171</v>
      </c>
      <c r="H182" s="12">
        <f>PRODUCT(G182,0.0075)</f>
        <v>18.596522037825</v>
      </c>
      <c r="I182" s="12">
        <f>SUM(G182,H182)</f>
        <v>2498.132793747825</v>
      </c>
      <c r="J182" s="9">
        <f>PRODUCT(I182,0.22)</f>
        <v>549.5892146245214</v>
      </c>
      <c r="K182" s="12">
        <f>SUM(I182:J182)</f>
        <v>3047.7220083723464</v>
      </c>
      <c r="L182" s="9"/>
      <c r="M182" s="8"/>
    </row>
    <row r="183" spans="1:13" ht="105">
      <c r="A183" s="7">
        <v>12201</v>
      </c>
      <c r="B183" s="8" t="s">
        <v>251</v>
      </c>
      <c r="C183" s="8" t="s">
        <v>252</v>
      </c>
      <c r="D183" s="8" t="s">
        <v>366</v>
      </c>
      <c r="E183" s="8" t="s">
        <v>367</v>
      </c>
      <c r="F183" s="9">
        <f>K183/12</f>
        <v>253.97683403102886</v>
      </c>
      <c r="G183" s="9">
        <v>2479.53627171</v>
      </c>
      <c r="H183" s="12">
        <f>PRODUCT(G183,0.0075)</f>
        <v>18.596522037825</v>
      </c>
      <c r="I183" s="12">
        <f>SUM(G183,H183)</f>
        <v>2498.132793747825</v>
      </c>
      <c r="J183" s="9">
        <f>PRODUCT(I183,0.22)</f>
        <v>549.5892146245214</v>
      </c>
      <c r="K183" s="12">
        <f>SUM(I183:J183)</f>
        <v>3047.7220083723464</v>
      </c>
      <c r="L183" s="9"/>
      <c r="M183" s="8"/>
    </row>
    <row r="184" spans="1:13" ht="135">
      <c r="A184" s="7">
        <v>12201</v>
      </c>
      <c r="B184" s="8" t="s">
        <v>251</v>
      </c>
      <c r="C184" s="8" t="s">
        <v>252</v>
      </c>
      <c r="D184" s="8" t="s">
        <v>368</v>
      </c>
      <c r="E184" s="8" t="s">
        <v>369</v>
      </c>
      <c r="F184" s="9">
        <v>0</v>
      </c>
      <c r="G184" s="9">
        <v>0</v>
      </c>
      <c r="H184" s="9">
        <v>0</v>
      </c>
      <c r="I184" s="9">
        <v>0</v>
      </c>
      <c r="J184" s="9">
        <v>0</v>
      </c>
      <c r="K184" s="9">
        <v>0</v>
      </c>
      <c r="L184" s="9"/>
      <c r="M184" s="8"/>
    </row>
    <row r="185" spans="1:13" ht="165">
      <c r="A185" s="7">
        <v>12201</v>
      </c>
      <c r="B185" s="8" t="s">
        <v>251</v>
      </c>
      <c r="C185" s="8" t="s">
        <v>252</v>
      </c>
      <c r="D185" s="8" t="s">
        <v>370</v>
      </c>
      <c r="E185" s="8" t="s">
        <v>371</v>
      </c>
      <c r="F185" s="9">
        <v>0</v>
      </c>
      <c r="G185" s="9">
        <v>0</v>
      </c>
      <c r="H185" s="9">
        <v>0</v>
      </c>
      <c r="I185" s="9">
        <v>0</v>
      </c>
      <c r="J185" s="9">
        <v>0</v>
      </c>
      <c r="K185" s="9">
        <v>0</v>
      </c>
      <c r="L185" s="9"/>
      <c r="M185" s="8"/>
    </row>
    <row r="186" spans="1:13" ht="120">
      <c r="A186" s="7">
        <v>12201</v>
      </c>
      <c r="B186" s="8" t="s">
        <v>251</v>
      </c>
      <c r="C186" s="8" t="s">
        <v>252</v>
      </c>
      <c r="D186" s="8" t="s">
        <v>372</v>
      </c>
      <c r="E186" s="8" t="s">
        <v>373</v>
      </c>
      <c r="F186" s="9">
        <v>0</v>
      </c>
      <c r="G186" s="9">
        <v>0</v>
      </c>
      <c r="H186" s="9">
        <v>0</v>
      </c>
      <c r="I186" s="9">
        <v>0</v>
      </c>
      <c r="J186" s="9">
        <v>0</v>
      </c>
      <c r="K186" s="9">
        <v>0</v>
      </c>
      <c r="L186" s="9"/>
      <c r="M186" s="8"/>
    </row>
    <row r="187" spans="1:13" ht="135">
      <c r="A187" s="7">
        <v>12201</v>
      </c>
      <c r="B187" s="8" t="s">
        <v>251</v>
      </c>
      <c r="C187" s="8" t="s">
        <v>252</v>
      </c>
      <c r="D187" s="8" t="s">
        <v>374</v>
      </c>
      <c r="E187" s="8" t="s">
        <v>375</v>
      </c>
      <c r="F187" s="9">
        <v>0</v>
      </c>
      <c r="G187" s="9">
        <v>0</v>
      </c>
      <c r="H187" s="9">
        <v>0</v>
      </c>
      <c r="I187" s="9">
        <v>0</v>
      </c>
      <c r="J187" s="9">
        <v>0</v>
      </c>
      <c r="K187" s="9">
        <v>0</v>
      </c>
      <c r="L187" s="9"/>
      <c r="M187" s="8"/>
    </row>
    <row r="188" spans="1:13" ht="105">
      <c r="A188" s="7">
        <v>12201</v>
      </c>
      <c r="B188" s="8" t="s">
        <v>251</v>
      </c>
      <c r="C188" s="8" t="s">
        <v>252</v>
      </c>
      <c r="D188" s="8" t="s">
        <v>376</v>
      </c>
      <c r="E188" s="8" t="s">
        <v>377</v>
      </c>
      <c r="F188" s="9">
        <f>K188/12</f>
        <v>189.15902635785997</v>
      </c>
      <c r="G188" s="9">
        <v>2253.010735776</v>
      </c>
      <c r="H188" s="12">
        <f>PRODUCT(G188,0.0075)</f>
        <v>16.897580518319998</v>
      </c>
      <c r="I188" s="12">
        <f>SUM(G188,H188)</f>
        <v>2269.90831629432</v>
      </c>
      <c r="J188" s="9">
        <v>0</v>
      </c>
      <c r="K188" s="12">
        <f>SUM(I188:J188)</f>
        <v>2269.90831629432</v>
      </c>
      <c r="L188" s="9"/>
      <c r="M188" s="8"/>
    </row>
    <row r="189" spans="1:13" ht="165">
      <c r="A189" s="7">
        <v>12201</v>
      </c>
      <c r="B189" s="8" t="s">
        <v>251</v>
      </c>
      <c r="C189" s="8" t="s">
        <v>252</v>
      </c>
      <c r="D189" s="8" t="s">
        <v>378</v>
      </c>
      <c r="E189" s="8" t="s">
        <v>379</v>
      </c>
      <c r="F189" s="9">
        <v>0</v>
      </c>
      <c r="G189" s="9">
        <v>0</v>
      </c>
      <c r="H189" s="9">
        <v>0</v>
      </c>
      <c r="I189" s="9">
        <v>0</v>
      </c>
      <c r="J189" s="9">
        <v>0</v>
      </c>
      <c r="K189" s="9">
        <v>0</v>
      </c>
      <c r="L189" s="9"/>
      <c r="M189" s="8"/>
    </row>
    <row r="190" spans="1:13" ht="165">
      <c r="A190" s="7">
        <v>12201</v>
      </c>
      <c r="B190" s="8" t="s">
        <v>251</v>
      </c>
      <c r="C190" s="8" t="s">
        <v>252</v>
      </c>
      <c r="D190" s="8" t="s">
        <v>380</v>
      </c>
      <c r="E190" s="8" t="s">
        <v>381</v>
      </c>
      <c r="F190" s="9">
        <v>0</v>
      </c>
      <c r="G190" s="9">
        <v>0</v>
      </c>
      <c r="H190" s="9">
        <v>0</v>
      </c>
      <c r="I190" s="9">
        <v>0</v>
      </c>
      <c r="J190" s="9">
        <v>0</v>
      </c>
      <c r="K190" s="9">
        <v>0</v>
      </c>
      <c r="L190" s="9"/>
      <c r="M190" s="8"/>
    </row>
    <row r="191" spans="1:13" ht="165">
      <c r="A191" s="7">
        <v>12201</v>
      </c>
      <c r="B191" s="8" t="s">
        <v>251</v>
      </c>
      <c r="C191" s="8" t="s">
        <v>252</v>
      </c>
      <c r="D191" s="8" t="s">
        <v>382</v>
      </c>
      <c r="E191" s="8" t="s">
        <v>383</v>
      </c>
      <c r="F191" s="9">
        <v>0</v>
      </c>
      <c r="G191" s="9">
        <v>0</v>
      </c>
      <c r="H191" s="9">
        <v>0</v>
      </c>
      <c r="I191" s="9">
        <v>0</v>
      </c>
      <c r="J191" s="9">
        <v>0</v>
      </c>
      <c r="K191" s="9">
        <v>0</v>
      </c>
      <c r="L191" s="9"/>
      <c r="M191" s="8"/>
    </row>
    <row r="192" spans="1:13" ht="90">
      <c r="A192" s="7">
        <v>12201</v>
      </c>
      <c r="B192" s="8" t="s">
        <v>251</v>
      </c>
      <c r="C192" s="8" t="s">
        <v>384</v>
      </c>
      <c r="D192" s="8" t="s">
        <v>268</v>
      </c>
      <c r="E192" s="8" t="s">
        <v>385</v>
      </c>
      <c r="F192" s="9">
        <v>0</v>
      </c>
      <c r="G192" s="9">
        <v>0</v>
      </c>
      <c r="H192" s="9">
        <v>0</v>
      </c>
      <c r="I192" s="9">
        <v>0</v>
      </c>
      <c r="J192" s="9">
        <v>0</v>
      </c>
      <c r="K192" s="9">
        <v>0</v>
      </c>
      <c r="L192" s="9"/>
      <c r="M192" s="8"/>
    </row>
    <row r="193" spans="1:13" ht="135">
      <c r="A193" s="7">
        <v>12201</v>
      </c>
      <c r="B193" s="8" t="s">
        <v>251</v>
      </c>
      <c r="C193" s="8" t="s">
        <v>384</v>
      </c>
      <c r="D193" s="8" t="s">
        <v>386</v>
      </c>
      <c r="E193" s="8" t="s">
        <v>387</v>
      </c>
      <c r="F193" s="9">
        <f>K193/12</f>
        <v>38.19161863692664</v>
      </c>
      <c r="G193" s="9">
        <v>372.858824100492</v>
      </c>
      <c r="H193" s="12">
        <f>PRODUCT(G193,0.0075)</f>
        <v>2.7964411807536895</v>
      </c>
      <c r="I193" s="12">
        <f>SUM(G193,H193)</f>
        <v>375.65526528124565</v>
      </c>
      <c r="J193" s="9">
        <f>PRODUCT(I193,0.22)</f>
        <v>82.64415836187405</v>
      </c>
      <c r="K193" s="12">
        <f>SUM(I193:J193)</f>
        <v>458.29942364311967</v>
      </c>
      <c r="L193" s="9"/>
      <c r="M193" s="8"/>
    </row>
    <row r="194" spans="1:13" ht="135">
      <c r="A194" s="7">
        <v>12201</v>
      </c>
      <c r="B194" s="8" t="s">
        <v>251</v>
      </c>
      <c r="C194" s="8" t="s">
        <v>384</v>
      </c>
      <c r="D194" s="8" t="s">
        <v>388</v>
      </c>
      <c r="E194" s="8" t="s">
        <v>389</v>
      </c>
      <c r="F194" s="9">
        <f>K194/12</f>
        <v>26.605628272507712</v>
      </c>
      <c r="G194" s="9">
        <v>259.746604783869</v>
      </c>
      <c r="H194" s="12">
        <f>PRODUCT(G194,0.0075)</f>
        <v>1.9480995358790172</v>
      </c>
      <c r="I194" s="12">
        <f>SUM(G194,H194)</f>
        <v>261.694704319748</v>
      </c>
      <c r="J194" s="9">
        <f>PRODUCT(I194,0.22)</f>
        <v>57.57283495034456</v>
      </c>
      <c r="K194" s="12">
        <f>SUM(I194:J194)</f>
        <v>319.2675392700925</v>
      </c>
      <c r="L194" s="9"/>
      <c r="M194" s="8"/>
    </row>
    <row r="195" spans="1:13" ht="60">
      <c r="A195" s="7">
        <v>12201</v>
      </c>
      <c r="B195" s="8" t="s">
        <v>251</v>
      </c>
      <c r="C195" s="8" t="s">
        <v>384</v>
      </c>
      <c r="D195" s="8" t="s">
        <v>268</v>
      </c>
      <c r="E195" s="8" t="s">
        <v>390</v>
      </c>
      <c r="F195" s="9">
        <v>0</v>
      </c>
      <c r="G195" s="9">
        <v>0</v>
      </c>
      <c r="H195" s="9">
        <v>0</v>
      </c>
      <c r="I195" s="9">
        <v>0</v>
      </c>
      <c r="J195" s="9">
        <v>0</v>
      </c>
      <c r="K195" s="9">
        <v>0</v>
      </c>
      <c r="L195" s="9"/>
      <c r="M195" s="8"/>
    </row>
    <row r="196" spans="1:13" ht="60">
      <c r="A196" s="7">
        <v>12201</v>
      </c>
      <c r="B196" s="8" t="s">
        <v>251</v>
      </c>
      <c r="C196" s="8" t="s">
        <v>384</v>
      </c>
      <c r="D196" s="8" t="s">
        <v>391</v>
      </c>
      <c r="E196" s="8" t="s">
        <v>392</v>
      </c>
      <c r="F196" s="9">
        <v>0</v>
      </c>
      <c r="G196" s="9">
        <v>0</v>
      </c>
      <c r="H196" s="9">
        <v>0</v>
      </c>
      <c r="I196" s="9">
        <v>0</v>
      </c>
      <c r="J196" s="9">
        <v>0</v>
      </c>
      <c r="K196" s="9">
        <v>0</v>
      </c>
      <c r="L196" s="9"/>
      <c r="M196" s="8"/>
    </row>
    <row r="197" spans="1:13" ht="60">
      <c r="A197" s="7">
        <v>12201</v>
      </c>
      <c r="B197" s="8" t="s">
        <v>251</v>
      </c>
      <c r="C197" s="8" t="s">
        <v>384</v>
      </c>
      <c r="D197" s="8" t="s">
        <v>268</v>
      </c>
      <c r="E197" s="8" t="s">
        <v>393</v>
      </c>
      <c r="F197" s="9">
        <v>0</v>
      </c>
      <c r="G197" s="9">
        <v>0</v>
      </c>
      <c r="H197" s="9">
        <v>0</v>
      </c>
      <c r="I197" s="9">
        <v>0</v>
      </c>
      <c r="J197" s="9">
        <v>0</v>
      </c>
      <c r="K197" s="9">
        <v>0</v>
      </c>
      <c r="L197" s="9"/>
      <c r="M197" s="8"/>
    </row>
    <row r="198" spans="1:13" ht="120">
      <c r="A198" s="7">
        <v>12201</v>
      </c>
      <c r="B198" s="8" t="s">
        <v>251</v>
      </c>
      <c r="C198" s="8" t="s">
        <v>384</v>
      </c>
      <c r="D198" s="8" t="s">
        <v>394</v>
      </c>
      <c r="E198" s="8" t="s">
        <v>395</v>
      </c>
      <c r="F198" s="9">
        <f>K198/12</f>
        <v>73.3196834774052</v>
      </c>
      <c r="G198" s="9">
        <v>715.808649659409</v>
      </c>
      <c r="H198" s="12">
        <f>PRODUCT(G198,0.0075)</f>
        <v>5.368564872445567</v>
      </c>
      <c r="I198" s="12">
        <f>SUM(G198,H198)</f>
        <v>721.1772145318545</v>
      </c>
      <c r="J198" s="9">
        <f>PRODUCT(I198,0.22)</f>
        <v>158.65898719700797</v>
      </c>
      <c r="K198" s="12">
        <f>SUM(I198:J198)</f>
        <v>879.8362017288624</v>
      </c>
      <c r="L198" s="9"/>
      <c r="M198" s="8"/>
    </row>
    <row r="199" spans="1:13" ht="60">
      <c r="A199" s="7">
        <v>12201</v>
      </c>
      <c r="B199" s="8" t="s">
        <v>251</v>
      </c>
      <c r="C199" s="8" t="s">
        <v>384</v>
      </c>
      <c r="D199" s="8" t="s">
        <v>268</v>
      </c>
      <c r="E199" s="8" t="s">
        <v>396</v>
      </c>
      <c r="F199" s="9">
        <v>0</v>
      </c>
      <c r="G199" s="9">
        <v>0</v>
      </c>
      <c r="H199" s="9">
        <v>0</v>
      </c>
      <c r="I199" s="9">
        <v>0</v>
      </c>
      <c r="J199" s="9">
        <v>0</v>
      </c>
      <c r="K199" s="9">
        <v>0</v>
      </c>
      <c r="L199" s="9"/>
      <c r="M199" s="8"/>
    </row>
    <row r="200" spans="1:13" ht="60">
      <c r="A200" s="7">
        <v>12201</v>
      </c>
      <c r="B200" s="8" t="s">
        <v>251</v>
      </c>
      <c r="C200" s="8" t="s">
        <v>384</v>
      </c>
      <c r="D200" s="8" t="s">
        <v>268</v>
      </c>
      <c r="E200" s="8" t="s">
        <v>397</v>
      </c>
      <c r="F200" s="9">
        <v>0</v>
      </c>
      <c r="G200" s="9">
        <v>0</v>
      </c>
      <c r="H200" s="9">
        <v>0</v>
      </c>
      <c r="I200" s="9">
        <v>0</v>
      </c>
      <c r="J200" s="9">
        <v>0</v>
      </c>
      <c r="K200" s="9">
        <v>0</v>
      </c>
      <c r="L200" s="9"/>
      <c r="M200" s="8"/>
    </row>
    <row r="201" spans="1:13" s="25" customFormat="1" ht="69.75" customHeight="1">
      <c r="A201" s="23">
        <v>12201</v>
      </c>
      <c r="B201" s="24" t="s">
        <v>251</v>
      </c>
      <c r="C201" s="24" t="s">
        <v>384</v>
      </c>
      <c r="D201" s="8" t="s">
        <v>268</v>
      </c>
      <c r="E201" s="8" t="s">
        <v>398</v>
      </c>
      <c r="F201" s="9">
        <v>0</v>
      </c>
      <c r="G201" s="9">
        <v>0</v>
      </c>
      <c r="H201" s="9">
        <v>0</v>
      </c>
      <c r="I201" s="9">
        <v>0</v>
      </c>
      <c r="J201" s="9">
        <v>0</v>
      </c>
      <c r="K201" s="9">
        <v>0</v>
      </c>
      <c r="L201" s="9"/>
      <c r="M201" s="8"/>
    </row>
    <row r="202" spans="1:13" s="13" customFormat="1" ht="60">
      <c r="A202" s="23">
        <v>12201</v>
      </c>
      <c r="B202" s="24" t="s">
        <v>251</v>
      </c>
      <c r="C202" s="24" t="s">
        <v>384</v>
      </c>
      <c r="D202" s="8" t="s">
        <v>268</v>
      </c>
      <c r="E202" s="8" t="s">
        <v>399</v>
      </c>
      <c r="F202" s="9">
        <v>0</v>
      </c>
      <c r="G202" s="9">
        <v>0</v>
      </c>
      <c r="H202" s="9">
        <v>0</v>
      </c>
      <c r="I202" s="9">
        <v>0</v>
      </c>
      <c r="J202" s="9">
        <v>0</v>
      </c>
      <c r="K202" s="9">
        <v>0</v>
      </c>
      <c r="L202" s="9"/>
      <c r="M202" s="8"/>
    </row>
    <row r="203" spans="1:13" s="13" customFormat="1" ht="60">
      <c r="A203" s="23">
        <v>12201</v>
      </c>
      <c r="B203" s="24" t="s">
        <v>251</v>
      </c>
      <c r="C203" s="24" t="s">
        <v>384</v>
      </c>
      <c r="D203" s="8" t="s">
        <v>268</v>
      </c>
      <c r="E203" s="8" t="s">
        <v>400</v>
      </c>
      <c r="F203" s="9">
        <v>0</v>
      </c>
      <c r="G203" s="9">
        <v>0</v>
      </c>
      <c r="H203" s="9">
        <v>0</v>
      </c>
      <c r="I203" s="9">
        <v>0</v>
      </c>
      <c r="J203" s="9">
        <v>0</v>
      </c>
      <c r="K203" s="9">
        <v>0</v>
      </c>
      <c r="L203" s="9"/>
      <c r="M203" s="8"/>
    </row>
    <row r="204" spans="1:13" ht="60">
      <c r="A204" s="23">
        <v>12201</v>
      </c>
      <c r="B204" s="24" t="s">
        <v>251</v>
      </c>
      <c r="C204" s="24" t="s">
        <v>384</v>
      </c>
      <c r="D204" s="8" t="s">
        <v>268</v>
      </c>
      <c r="E204" s="8" t="s">
        <v>401</v>
      </c>
      <c r="F204" s="9">
        <v>0</v>
      </c>
      <c r="G204" s="9">
        <v>0</v>
      </c>
      <c r="H204" s="9">
        <v>0</v>
      </c>
      <c r="I204" s="9">
        <v>0</v>
      </c>
      <c r="J204" s="9">
        <v>0</v>
      </c>
      <c r="K204" s="9">
        <v>0</v>
      </c>
      <c r="L204" s="9"/>
      <c r="M204" s="8"/>
    </row>
    <row r="205" spans="1:13" ht="195">
      <c r="A205" s="23">
        <v>12201</v>
      </c>
      <c r="B205" s="24" t="s">
        <v>251</v>
      </c>
      <c r="C205" s="24" t="s">
        <v>384</v>
      </c>
      <c r="D205" s="8" t="s">
        <v>402</v>
      </c>
      <c r="E205" s="8" t="s">
        <v>403</v>
      </c>
      <c r="F205" s="9">
        <f>K205/12</f>
        <v>180.60574864428722</v>
      </c>
      <c r="G205" s="9">
        <v>1763.225793216</v>
      </c>
      <c r="H205" s="12">
        <f>PRODUCT(G205,0.0075)</f>
        <v>13.22419344912</v>
      </c>
      <c r="I205" s="12">
        <f>SUM(G205,H205)</f>
        <v>1776.4499866651202</v>
      </c>
      <c r="J205" s="9">
        <f>PRODUCT(I205,0.22)</f>
        <v>390.81899706632646</v>
      </c>
      <c r="K205" s="12">
        <f>SUM(I205:J205)</f>
        <v>2167.2689837314465</v>
      </c>
      <c r="L205" s="9"/>
      <c r="M205" s="8"/>
    </row>
    <row r="206" spans="1:13" ht="195">
      <c r="A206" s="23">
        <v>12201</v>
      </c>
      <c r="B206" s="24" t="s">
        <v>251</v>
      </c>
      <c r="C206" s="24" t="s">
        <v>384</v>
      </c>
      <c r="D206" s="8" t="s">
        <v>404</v>
      </c>
      <c r="E206" s="8" t="s">
        <v>405</v>
      </c>
      <c r="F206" s="9">
        <f>K206/12</f>
        <v>99.20568501920371</v>
      </c>
      <c r="G206" s="9">
        <v>968.529650759016</v>
      </c>
      <c r="H206" s="12">
        <f>PRODUCT(G206,0.0075)</f>
        <v>7.2639723806926195</v>
      </c>
      <c r="I206" s="12">
        <f>SUM(G206,H206)</f>
        <v>975.7936231397086</v>
      </c>
      <c r="J206" s="9">
        <f>PRODUCT(I206,0.22)</f>
        <v>214.67459709073592</v>
      </c>
      <c r="K206" s="12">
        <f>SUM(I206:J206)</f>
        <v>1190.4682202304446</v>
      </c>
      <c r="L206" s="9"/>
      <c r="M206" s="8"/>
    </row>
    <row r="207" spans="1:13" ht="165">
      <c r="A207" s="23">
        <v>12201</v>
      </c>
      <c r="B207" s="24" t="s">
        <v>251</v>
      </c>
      <c r="C207" s="24" t="s">
        <v>384</v>
      </c>
      <c r="D207" s="8" t="s">
        <v>406</v>
      </c>
      <c r="E207" s="8" t="s">
        <v>407</v>
      </c>
      <c r="F207" s="9">
        <f>K207/12</f>
        <v>46.631812149959394</v>
      </c>
      <c r="G207" s="9">
        <v>555.41612486304</v>
      </c>
      <c r="H207" s="12">
        <f>PRODUCT(G207,0.0075)</f>
        <v>4.165620936472799</v>
      </c>
      <c r="I207" s="12">
        <f>SUM(G207,H207)</f>
        <v>559.5817457995128</v>
      </c>
      <c r="J207" s="9">
        <v>0</v>
      </c>
      <c r="K207" s="12">
        <f>SUM(I207:J207)</f>
        <v>559.5817457995128</v>
      </c>
      <c r="L207" s="9"/>
      <c r="M207" s="8"/>
    </row>
    <row r="208" spans="1:13" s="13" customFormat="1" ht="60">
      <c r="A208" s="23">
        <v>12201</v>
      </c>
      <c r="B208" s="24" t="s">
        <v>251</v>
      </c>
      <c r="C208" s="24" t="s">
        <v>384</v>
      </c>
      <c r="D208" s="8" t="s">
        <v>268</v>
      </c>
      <c r="E208" s="8" t="s">
        <v>408</v>
      </c>
      <c r="F208" s="9">
        <v>0</v>
      </c>
      <c r="G208" s="9">
        <v>0</v>
      </c>
      <c r="H208" s="9">
        <v>0</v>
      </c>
      <c r="I208" s="9">
        <v>0</v>
      </c>
      <c r="J208" s="9">
        <v>0</v>
      </c>
      <c r="K208" s="9">
        <v>0</v>
      </c>
      <c r="L208" s="9"/>
      <c r="M208" s="8"/>
    </row>
    <row r="209" spans="1:13" s="13" customFormat="1" ht="75">
      <c r="A209" s="23">
        <v>12201</v>
      </c>
      <c r="B209" s="24" t="s">
        <v>251</v>
      </c>
      <c r="C209" s="24" t="s">
        <v>384</v>
      </c>
      <c r="D209" s="8" t="s">
        <v>626</v>
      </c>
      <c r="E209" s="8" t="s">
        <v>627</v>
      </c>
      <c r="F209" s="9">
        <f>K209/12</f>
        <v>257.34680000000003</v>
      </c>
      <c r="G209" s="9">
        <v>2531.28</v>
      </c>
      <c r="H209" s="9">
        <v>0</v>
      </c>
      <c r="I209" s="12">
        <f>SUM(G209,H209)</f>
        <v>2531.28</v>
      </c>
      <c r="J209" s="9">
        <f>PRODUCT(I209,0.22)</f>
        <v>556.8816</v>
      </c>
      <c r="K209" s="12">
        <f>SUM(I209:J209)</f>
        <v>3088.1616000000004</v>
      </c>
      <c r="L209" s="9"/>
      <c r="M209" s="8"/>
    </row>
    <row r="210" spans="1:13" ht="60">
      <c r="A210" s="26">
        <v>12201</v>
      </c>
      <c r="B210" s="27" t="s">
        <v>251</v>
      </c>
      <c r="C210" s="28" t="s">
        <v>409</v>
      </c>
      <c r="D210" s="29" t="s">
        <v>410</v>
      </c>
      <c r="E210" s="30" t="s">
        <v>411</v>
      </c>
      <c r="F210" s="9">
        <f>K210/12</f>
        <v>1483.82988</v>
      </c>
      <c r="G210" s="21">
        <v>14486.4</v>
      </c>
      <c r="H210" s="12">
        <f>PRODUCT(G210,0.0075)</f>
        <v>108.648</v>
      </c>
      <c r="I210" s="12">
        <f>SUM(G210,H210)</f>
        <v>14595.047999999999</v>
      </c>
      <c r="J210" s="9">
        <f>PRODUCT(I210,0.22)</f>
        <v>3210.91056</v>
      </c>
      <c r="K210" s="12">
        <f>SUM(I210:J210)</f>
        <v>17805.95856</v>
      </c>
      <c r="L210" s="21"/>
      <c r="M210" s="19"/>
    </row>
    <row r="211" spans="1:13" s="13" customFormat="1" ht="165">
      <c r="A211" s="31">
        <v>12202</v>
      </c>
      <c r="B211" s="32" t="s">
        <v>412</v>
      </c>
      <c r="C211" s="32" t="s">
        <v>413</v>
      </c>
      <c r="D211" s="11" t="s">
        <v>414</v>
      </c>
      <c r="E211" s="11" t="s">
        <v>415</v>
      </c>
      <c r="F211" s="9">
        <f>K211/12</f>
        <v>2402.664884235868</v>
      </c>
      <c r="G211" s="12">
        <v>23456.8430304116</v>
      </c>
      <c r="H211" s="12">
        <f>PRODUCT(G211,0.0075)</f>
        <v>175.926322728087</v>
      </c>
      <c r="I211" s="12">
        <f>SUM(G211,H211)</f>
        <v>23632.769353139687</v>
      </c>
      <c r="J211" s="9">
        <f>PRODUCT(I211,0.22)</f>
        <v>5199.209257690732</v>
      </c>
      <c r="K211" s="12">
        <f>SUM(I211:J211)</f>
        <v>28831.978610830418</v>
      </c>
      <c r="L211" s="12"/>
      <c r="M211" s="125"/>
    </row>
    <row r="212" spans="1:13" s="13" customFormat="1" ht="210">
      <c r="A212" s="31">
        <v>12202</v>
      </c>
      <c r="B212" s="32" t="s">
        <v>412</v>
      </c>
      <c r="C212" s="32" t="s">
        <v>413</v>
      </c>
      <c r="D212" s="11" t="s">
        <v>416</v>
      </c>
      <c r="E212" s="11" t="s">
        <v>417</v>
      </c>
      <c r="F212" s="12">
        <v>0</v>
      </c>
      <c r="G212" s="12">
        <v>0</v>
      </c>
      <c r="H212" s="12">
        <v>0</v>
      </c>
      <c r="I212" s="12">
        <v>0</v>
      </c>
      <c r="J212" s="12">
        <v>0</v>
      </c>
      <c r="K212" s="12">
        <v>0</v>
      </c>
      <c r="L212" s="12"/>
      <c r="M212" s="125"/>
    </row>
    <row r="213" spans="1:13" s="13" customFormat="1" ht="150">
      <c r="A213" s="10">
        <v>12202</v>
      </c>
      <c r="B213" s="11" t="s">
        <v>412</v>
      </c>
      <c r="C213" s="11" t="s">
        <v>413</v>
      </c>
      <c r="D213" s="11" t="s">
        <v>418</v>
      </c>
      <c r="E213" s="11" t="s">
        <v>419</v>
      </c>
      <c r="F213" s="9">
        <f aca="true" t="shared" si="38" ref="F213:F224">K213/12</f>
        <v>75.06649169635315</v>
      </c>
      <c r="G213" s="12">
        <v>732.862466221566</v>
      </c>
      <c r="H213" s="12">
        <f aca="true" t="shared" si="39" ref="H213:H224">PRODUCT(G213,0.0075)</f>
        <v>5.496468496661745</v>
      </c>
      <c r="I213" s="12">
        <f aca="true" t="shared" si="40" ref="I213:I224">SUM(G213,H213)</f>
        <v>738.3589347182277</v>
      </c>
      <c r="J213" s="9">
        <f aca="true" t="shared" si="41" ref="J213:J223">PRODUCT(I213,0.22)</f>
        <v>162.4389656380101</v>
      </c>
      <c r="K213" s="12">
        <f aca="true" t="shared" si="42" ref="K213:K224">SUM(I213:J213)</f>
        <v>900.7979003562378</v>
      </c>
      <c r="L213" s="12"/>
      <c r="M213" s="125"/>
    </row>
    <row r="214" spans="1:13" s="13" customFormat="1" ht="180">
      <c r="A214" s="10">
        <v>12202</v>
      </c>
      <c r="B214" s="11" t="s">
        <v>412</v>
      </c>
      <c r="C214" s="11" t="s">
        <v>413</v>
      </c>
      <c r="D214" s="11" t="s">
        <v>420</v>
      </c>
      <c r="E214" s="11" t="s">
        <v>421</v>
      </c>
      <c r="F214" s="9">
        <f t="shared" si="38"/>
        <v>22.751341770768473</v>
      </c>
      <c r="G214" s="12">
        <v>222.117806003516</v>
      </c>
      <c r="H214" s="12">
        <f t="shared" si="39"/>
        <v>1.6658835450263698</v>
      </c>
      <c r="I214" s="12">
        <f t="shared" si="40"/>
        <v>223.78368954854236</v>
      </c>
      <c r="J214" s="9">
        <f t="shared" si="41"/>
        <v>49.23241170067932</v>
      </c>
      <c r="K214" s="12">
        <f t="shared" si="42"/>
        <v>273.01610124922166</v>
      </c>
      <c r="L214" s="12"/>
      <c r="M214" s="125"/>
    </row>
    <row r="215" spans="1:13" s="13" customFormat="1" ht="150">
      <c r="A215" s="10">
        <v>12202</v>
      </c>
      <c r="B215" s="11" t="s">
        <v>412</v>
      </c>
      <c r="C215" s="11" t="s">
        <v>413</v>
      </c>
      <c r="D215" s="11" t="s">
        <v>422</v>
      </c>
      <c r="E215" s="11" t="s">
        <v>423</v>
      </c>
      <c r="F215" s="9">
        <f t="shared" si="38"/>
        <v>31.875180677975127</v>
      </c>
      <c r="G215" s="12">
        <v>311.192424143271</v>
      </c>
      <c r="H215" s="12">
        <f t="shared" si="39"/>
        <v>2.3339431810745324</v>
      </c>
      <c r="I215" s="12">
        <f t="shared" si="40"/>
        <v>313.52636732434553</v>
      </c>
      <c r="J215" s="9">
        <f t="shared" si="41"/>
        <v>68.97580081135602</v>
      </c>
      <c r="K215" s="12">
        <f t="shared" si="42"/>
        <v>382.50216813570154</v>
      </c>
      <c r="L215" s="12"/>
      <c r="M215" s="125"/>
    </row>
    <row r="216" spans="1:13" s="13" customFormat="1" ht="135">
      <c r="A216" s="10">
        <v>12202</v>
      </c>
      <c r="B216" s="11" t="s">
        <v>412</v>
      </c>
      <c r="C216" s="11" t="s">
        <v>413</v>
      </c>
      <c r="D216" s="11" t="s">
        <v>424</v>
      </c>
      <c r="E216" s="11" t="s">
        <v>425</v>
      </c>
      <c r="F216" s="9">
        <f t="shared" si="38"/>
        <v>818.3279916581661</v>
      </c>
      <c r="G216" s="12">
        <v>7989.2087213912</v>
      </c>
      <c r="H216" s="12">
        <f t="shared" si="39"/>
        <v>59.919065410434</v>
      </c>
      <c r="I216" s="12">
        <f t="shared" si="40"/>
        <v>8049.127786801634</v>
      </c>
      <c r="J216" s="9">
        <f t="shared" si="41"/>
        <v>1770.8081130963594</v>
      </c>
      <c r="K216" s="12">
        <f t="shared" si="42"/>
        <v>9819.935899897993</v>
      </c>
      <c r="L216" s="12"/>
      <c r="M216" s="125"/>
    </row>
    <row r="217" spans="1:13" ht="60">
      <c r="A217" s="7">
        <v>12202</v>
      </c>
      <c r="B217" s="8" t="s">
        <v>412</v>
      </c>
      <c r="C217" s="8" t="s">
        <v>413</v>
      </c>
      <c r="D217" s="8" t="s">
        <v>426</v>
      </c>
      <c r="E217" s="8" t="s">
        <v>427</v>
      </c>
      <c r="F217" s="9">
        <f t="shared" si="38"/>
        <v>91.06105248485513</v>
      </c>
      <c r="G217" s="9">
        <v>889.014871918205</v>
      </c>
      <c r="H217" s="12">
        <f t="shared" si="39"/>
        <v>6.667611539386537</v>
      </c>
      <c r="I217" s="12">
        <f t="shared" si="40"/>
        <v>895.6824834575915</v>
      </c>
      <c r="J217" s="9">
        <f t="shared" si="41"/>
        <v>197.05014636067014</v>
      </c>
      <c r="K217" s="12">
        <f t="shared" si="42"/>
        <v>1092.7326298182616</v>
      </c>
      <c r="L217" s="9"/>
      <c r="M217" s="8"/>
    </row>
    <row r="218" spans="1:13" ht="165">
      <c r="A218" s="7">
        <v>12202</v>
      </c>
      <c r="B218" s="8" t="s">
        <v>412</v>
      </c>
      <c r="C218" s="8" t="s">
        <v>413</v>
      </c>
      <c r="D218" s="8" t="s">
        <v>428</v>
      </c>
      <c r="E218" s="8" t="s">
        <v>429</v>
      </c>
      <c r="F218" s="9">
        <f t="shared" si="38"/>
        <v>13.379917000258445</v>
      </c>
      <c r="G218" s="9">
        <v>130.62604564382</v>
      </c>
      <c r="H218" s="12">
        <f t="shared" si="39"/>
        <v>0.9796953423286499</v>
      </c>
      <c r="I218" s="12">
        <f t="shared" si="40"/>
        <v>131.60574098614865</v>
      </c>
      <c r="J218" s="9">
        <f t="shared" si="41"/>
        <v>28.953263016952704</v>
      </c>
      <c r="K218" s="12">
        <f t="shared" si="42"/>
        <v>160.55900400310134</v>
      </c>
      <c r="L218" s="9"/>
      <c r="M218" s="8"/>
    </row>
    <row r="219" spans="1:13" ht="150">
      <c r="A219" s="8">
        <v>12202</v>
      </c>
      <c r="B219" s="8" t="s">
        <v>412</v>
      </c>
      <c r="C219" s="8" t="s">
        <v>413</v>
      </c>
      <c r="D219" s="8" t="s">
        <v>430</v>
      </c>
      <c r="E219" s="11" t="s">
        <v>431</v>
      </c>
      <c r="F219" s="9">
        <f t="shared" si="38"/>
        <v>1628.4373320325415</v>
      </c>
      <c r="G219" s="12">
        <v>15898.1800304198</v>
      </c>
      <c r="H219" s="12">
        <f t="shared" si="39"/>
        <v>119.2363502281485</v>
      </c>
      <c r="I219" s="12">
        <f t="shared" si="40"/>
        <v>16017.416380647948</v>
      </c>
      <c r="J219" s="9">
        <f t="shared" si="41"/>
        <v>3523.831603742549</v>
      </c>
      <c r="K219" s="12">
        <f t="shared" si="42"/>
        <v>19541.2479843905</v>
      </c>
      <c r="L219" s="12"/>
      <c r="M219" s="11"/>
    </row>
    <row r="220" spans="1:13" s="25" customFormat="1" ht="135">
      <c r="A220" s="7">
        <v>12202</v>
      </c>
      <c r="B220" s="8" t="s">
        <v>412</v>
      </c>
      <c r="C220" s="8" t="s">
        <v>413</v>
      </c>
      <c r="D220" s="8" t="s">
        <v>432</v>
      </c>
      <c r="E220" s="8" t="s">
        <v>433</v>
      </c>
      <c r="F220" s="9">
        <f t="shared" si="38"/>
        <v>638.2369474660348</v>
      </c>
      <c r="G220" s="9">
        <v>6231.00790757224</v>
      </c>
      <c r="H220" s="12">
        <f t="shared" si="39"/>
        <v>46.7325593067918</v>
      </c>
      <c r="I220" s="12">
        <f t="shared" si="40"/>
        <v>6277.740466879031</v>
      </c>
      <c r="J220" s="9">
        <f t="shared" si="41"/>
        <v>1381.1029027133868</v>
      </c>
      <c r="K220" s="12">
        <f t="shared" si="42"/>
        <v>7658.843369592418</v>
      </c>
      <c r="L220" s="9"/>
      <c r="M220" s="8"/>
    </row>
    <row r="221" spans="1:13" s="25" customFormat="1" ht="150">
      <c r="A221" s="23">
        <v>12202</v>
      </c>
      <c r="B221" s="24" t="s">
        <v>412</v>
      </c>
      <c r="C221" s="24" t="s">
        <v>413</v>
      </c>
      <c r="D221" s="8" t="s">
        <v>434</v>
      </c>
      <c r="E221" s="8" t="s">
        <v>435</v>
      </c>
      <c r="F221" s="9">
        <f t="shared" si="38"/>
        <v>123.75523691825659</v>
      </c>
      <c r="G221" s="9">
        <v>1208.20310215928</v>
      </c>
      <c r="H221" s="12">
        <f t="shared" si="39"/>
        <v>9.0615232661946</v>
      </c>
      <c r="I221" s="12">
        <f t="shared" si="40"/>
        <v>1217.2646254254746</v>
      </c>
      <c r="J221" s="9">
        <f t="shared" si="41"/>
        <v>267.7982175936044</v>
      </c>
      <c r="K221" s="12">
        <f t="shared" si="42"/>
        <v>1485.062843019079</v>
      </c>
      <c r="L221" s="9"/>
      <c r="M221" s="8"/>
    </row>
    <row r="222" spans="1:13" s="25" customFormat="1" ht="135">
      <c r="A222" s="7">
        <v>12202</v>
      </c>
      <c r="B222" s="8" t="s">
        <v>412</v>
      </c>
      <c r="C222" s="8" t="s">
        <v>413</v>
      </c>
      <c r="D222" s="8" t="s">
        <v>436</v>
      </c>
      <c r="E222" s="8" t="s">
        <v>437</v>
      </c>
      <c r="F222" s="9">
        <f t="shared" si="38"/>
        <v>1789.0537348343917</v>
      </c>
      <c r="G222" s="9">
        <v>17466.2529536775</v>
      </c>
      <c r="H222" s="12">
        <f t="shared" si="39"/>
        <v>130.99689715258125</v>
      </c>
      <c r="I222" s="12">
        <f t="shared" si="40"/>
        <v>17597.24985083008</v>
      </c>
      <c r="J222" s="9">
        <f t="shared" si="41"/>
        <v>3871.394967182618</v>
      </c>
      <c r="K222" s="12">
        <f t="shared" si="42"/>
        <v>21468.6448180127</v>
      </c>
      <c r="L222" s="9"/>
      <c r="M222" s="8"/>
    </row>
    <row r="223" spans="1:13" ht="60">
      <c r="A223" s="7">
        <v>12202</v>
      </c>
      <c r="B223" s="8" t="s">
        <v>412</v>
      </c>
      <c r="C223" s="8" t="s">
        <v>413</v>
      </c>
      <c r="D223" s="8" t="s">
        <v>438</v>
      </c>
      <c r="E223" s="8" t="s">
        <v>439</v>
      </c>
      <c r="F223" s="9">
        <f t="shared" si="38"/>
        <v>1065.9727958177427</v>
      </c>
      <c r="G223" s="9">
        <v>10406.9263717308</v>
      </c>
      <c r="H223" s="12">
        <f t="shared" si="39"/>
        <v>78.051947787981</v>
      </c>
      <c r="I223" s="12">
        <f t="shared" si="40"/>
        <v>10484.978319518781</v>
      </c>
      <c r="J223" s="9">
        <f t="shared" si="41"/>
        <v>2306.6952302941318</v>
      </c>
      <c r="K223" s="12">
        <f t="shared" si="42"/>
        <v>12791.673549812913</v>
      </c>
      <c r="L223" s="9"/>
      <c r="M223" s="8"/>
    </row>
    <row r="224" spans="1:13" ht="135">
      <c r="A224" s="7">
        <v>12202</v>
      </c>
      <c r="B224" s="8" t="s">
        <v>412</v>
      </c>
      <c r="C224" s="8" t="s">
        <v>413</v>
      </c>
      <c r="D224" s="8" t="s">
        <v>440</v>
      </c>
      <c r="E224" s="8" t="s">
        <v>441</v>
      </c>
      <c r="F224" s="9">
        <f t="shared" si="38"/>
        <v>351.7835304177943</v>
      </c>
      <c r="G224" s="9">
        <v>4189.97753351219</v>
      </c>
      <c r="H224" s="12">
        <f t="shared" si="39"/>
        <v>31.424831501341426</v>
      </c>
      <c r="I224" s="12">
        <f t="shared" si="40"/>
        <v>4221.402365013531</v>
      </c>
      <c r="J224" s="9">
        <v>0</v>
      </c>
      <c r="K224" s="12">
        <f t="shared" si="42"/>
        <v>4221.402365013531</v>
      </c>
      <c r="L224" s="9"/>
      <c r="M224" s="8"/>
    </row>
    <row r="225" spans="1:13" ht="150">
      <c r="A225" s="7">
        <v>12202</v>
      </c>
      <c r="B225" s="8" t="s">
        <v>412</v>
      </c>
      <c r="C225" s="8" t="s">
        <v>413</v>
      </c>
      <c r="D225" s="8" t="s">
        <v>442</v>
      </c>
      <c r="E225" s="8" t="s">
        <v>443</v>
      </c>
      <c r="F225" s="9">
        <v>0</v>
      </c>
      <c r="G225" s="9">
        <v>0</v>
      </c>
      <c r="H225" s="9">
        <v>0</v>
      </c>
      <c r="I225" s="9">
        <v>0</v>
      </c>
      <c r="J225" s="9">
        <v>0</v>
      </c>
      <c r="K225" s="9">
        <v>0</v>
      </c>
      <c r="L225" s="9"/>
      <c r="M225" s="8"/>
    </row>
    <row r="226" spans="1:13" ht="60">
      <c r="A226" s="7">
        <v>12202</v>
      </c>
      <c r="B226" s="8" t="s">
        <v>412</v>
      </c>
      <c r="C226" s="8" t="s">
        <v>413</v>
      </c>
      <c r="D226" s="8" t="s">
        <v>444</v>
      </c>
      <c r="E226" s="8" t="s">
        <v>445</v>
      </c>
      <c r="F226" s="9">
        <v>0</v>
      </c>
      <c r="G226" s="9">
        <v>0</v>
      </c>
      <c r="H226" s="9">
        <v>0</v>
      </c>
      <c r="I226" s="9">
        <v>0</v>
      </c>
      <c r="J226" s="9">
        <v>0</v>
      </c>
      <c r="K226" s="9">
        <v>0</v>
      </c>
      <c r="L226" s="9"/>
      <c r="M226" s="8"/>
    </row>
    <row r="227" spans="1:13" ht="210">
      <c r="A227" s="7">
        <v>12202</v>
      </c>
      <c r="B227" s="8" t="s">
        <v>412</v>
      </c>
      <c r="C227" s="8" t="s">
        <v>413</v>
      </c>
      <c r="D227" s="8" t="s">
        <v>446</v>
      </c>
      <c r="E227" s="8" t="s">
        <v>447</v>
      </c>
      <c r="F227" s="9">
        <f>K227/12</f>
        <v>842.3282284861101</v>
      </c>
      <c r="G227" s="9">
        <v>8223.51929531247</v>
      </c>
      <c r="H227" s="12">
        <f>PRODUCT(G227,0.0075)</f>
        <v>61.67639471484352</v>
      </c>
      <c r="I227" s="12">
        <f>SUM(G227,H227)</f>
        <v>8285.195690027313</v>
      </c>
      <c r="J227" s="9">
        <f>PRODUCT(I227,0.22)</f>
        <v>1822.7430518060087</v>
      </c>
      <c r="K227" s="12">
        <f>SUM(I227:J227)</f>
        <v>10107.93874183332</v>
      </c>
      <c r="L227" s="9"/>
      <c r="M227" s="8"/>
    </row>
    <row r="228" spans="1:13" ht="105">
      <c r="A228" s="7">
        <v>12202</v>
      </c>
      <c r="B228" s="8" t="s">
        <v>412</v>
      </c>
      <c r="C228" s="8" t="s">
        <v>413</v>
      </c>
      <c r="D228" s="8" t="s">
        <v>448</v>
      </c>
      <c r="E228" s="8" t="s">
        <v>449</v>
      </c>
      <c r="F228" s="9">
        <v>0</v>
      </c>
      <c r="G228" s="9">
        <v>0</v>
      </c>
      <c r="H228" s="9">
        <v>0</v>
      </c>
      <c r="I228" s="9">
        <v>0</v>
      </c>
      <c r="J228" s="9">
        <v>0</v>
      </c>
      <c r="K228" s="9">
        <v>0</v>
      </c>
      <c r="L228" s="9"/>
      <c r="M228" s="8"/>
    </row>
    <row r="229" spans="1:13" ht="75">
      <c r="A229" s="7">
        <v>12202</v>
      </c>
      <c r="B229" s="8" t="s">
        <v>412</v>
      </c>
      <c r="C229" s="8" t="s">
        <v>413</v>
      </c>
      <c r="D229" s="8" t="s">
        <v>450</v>
      </c>
      <c r="E229" s="8" t="s">
        <v>451</v>
      </c>
      <c r="F229" s="9">
        <v>502.242996715289</v>
      </c>
      <c r="G229" s="9">
        <v>5990.970139745</v>
      </c>
      <c r="H229" s="9">
        <v>35.94582083847</v>
      </c>
      <c r="I229" s="9">
        <v>6026.91596058347</v>
      </c>
      <c r="J229" s="9">
        <v>0</v>
      </c>
      <c r="K229" s="9">
        <v>6026.91596058347</v>
      </c>
      <c r="L229" s="9"/>
      <c r="M229" s="8"/>
    </row>
    <row r="230" spans="1:13" ht="60">
      <c r="A230" s="7">
        <v>12202</v>
      </c>
      <c r="B230" s="8" t="s">
        <v>412</v>
      </c>
      <c r="C230" s="8" t="s">
        <v>413</v>
      </c>
      <c r="D230" s="8" t="s">
        <v>195</v>
      </c>
      <c r="E230" s="8" t="s">
        <v>452</v>
      </c>
      <c r="F230" s="9">
        <v>0</v>
      </c>
      <c r="G230" s="9">
        <v>0</v>
      </c>
      <c r="H230" s="9">
        <v>0</v>
      </c>
      <c r="I230" s="9">
        <v>0</v>
      </c>
      <c r="J230" s="9">
        <v>0</v>
      </c>
      <c r="K230" s="9">
        <v>0</v>
      </c>
      <c r="L230" s="9"/>
      <c r="M230" s="8"/>
    </row>
    <row r="231" spans="1:13" ht="60">
      <c r="A231" s="7">
        <v>12202</v>
      </c>
      <c r="B231" s="8" t="s">
        <v>412</v>
      </c>
      <c r="C231" s="8" t="s">
        <v>413</v>
      </c>
      <c r="D231" s="8" t="s">
        <v>453</v>
      </c>
      <c r="E231" s="8" t="s">
        <v>454</v>
      </c>
      <c r="F231" s="9">
        <v>0</v>
      </c>
      <c r="G231" s="9">
        <v>0</v>
      </c>
      <c r="H231" s="9">
        <v>0</v>
      </c>
      <c r="I231" s="9">
        <v>0</v>
      </c>
      <c r="J231" s="9">
        <v>0</v>
      </c>
      <c r="K231" s="9">
        <v>0</v>
      </c>
      <c r="L231" s="9"/>
      <c r="M231" s="8"/>
    </row>
    <row r="232" spans="1:13" ht="150">
      <c r="A232" s="22">
        <v>12202</v>
      </c>
      <c r="B232" s="19" t="s">
        <v>412</v>
      </c>
      <c r="C232" s="19" t="s">
        <v>413</v>
      </c>
      <c r="D232" s="19" t="s">
        <v>455</v>
      </c>
      <c r="E232" s="19" t="s">
        <v>456</v>
      </c>
      <c r="F232" s="21">
        <v>522.5565</v>
      </c>
      <c r="G232" s="21">
        <v>0</v>
      </c>
      <c r="H232" s="21">
        <v>0</v>
      </c>
      <c r="I232" s="21">
        <v>5139.9</v>
      </c>
      <c r="J232" s="21">
        <v>1130.778</v>
      </c>
      <c r="K232" s="21">
        <v>6270.678</v>
      </c>
      <c r="L232" s="21">
        <v>0</v>
      </c>
      <c r="M232" s="19" t="s">
        <v>457</v>
      </c>
    </row>
    <row r="233" spans="1:13" ht="90">
      <c r="A233" s="22">
        <v>12202</v>
      </c>
      <c r="B233" s="11" t="s">
        <v>412</v>
      </c>
      <c r="C233" s="19" t="s">
        <v>458</v>
      </c>
      <c r="D233" s="19" t="s">
        <v>459</v>
      </c>
      <c r="E233" s="19" t="s">
        <v>460</v>
      </c>
      <c r="F233" s="21">
        <v>563.965333333333</v>
      </c>
      <c r="G233" s="21">
        <v>0</v>
      </c>
      <c r="H233" s="21">
        <v>0</v>
      </c>
      <c r="I233" s="21">
        <v>5547.2</v>
      </c>
      <c r="J233" s="21">
        <v>1220.384</v>
      </c>
      <c r="K233" s="21">
        <v>6767.584</v>
      </c>
      <c r="L233" s="21">
        <v>0</v>
      </c>
      <c r="M233" s="19"/>
    </row>
    <row r="234" spans="1:13" ht="60">
      <c r="A234" s="10">
        <v>12205</v>
      </c>
      <c r="B234" s="11" t="s">
        <v>461</v>
      </c>
      <c r="C234" s="11" t="s">
        <v>462</v>
      </c>
      <c r="D234" s="11" t="s">
        <v>463</v>
      </c>
      <c r="E234" s="11" t="s">
        <v>464</v>
      </c>
      <c r="F234" s="12">
        <v>25</v>
      </c>
      <c r="G234" s="12">
        <v>300</v>
      </c>
      <c r="H234" s="12">
        <v>0</v>
      </c>
      <c r="I234" s="12">
        <v>300</v>
      </c>
      <c r="J234" s="12">
        <v>0</v>
      </c>
      <c r="K234" s="12">
        <v>300</v>
      </c>
      <c r="L234" s="12"/>
      <c r="M234" s="11"/>
    </row>
    <row r="235" spans="1:13" ht="60">
      <c r="A235" s="10">
        <v>12205</v>
      </c>
      <c r="B235" s="11" t="s">
        <v>461</v>
      </c>
      <c r="C235" s="11" t="s">
        <v>462</v>
      </c>
      <c r="D235" s="11" t="s">
        <v>465</v>
      </c>
      <c r="E235" s="11" t="s">
        <v>466</v>
      </c>
      <c r="F235" s="12">
        <v>25</v>
      </c>
      <c r="G235" s="12">
        <v>300</v>
      </c>
      <c r="H235" s="12">
        <v>0</v>
      </c>
      <c r="I235" s="12">
        <v>300</v>
      </c>
      <c r="J235" s="12">
        <v>0</v>
      </c>
      <c r="K235" s="12">
        <v>300</v>
      </c>
      <c r="L235" s="12"/>
      <c r="M235" s="11"/>
    </row>
    <row r="236" spans="1:13" ht="60">
      <c r="A236" s="10">
        <v>12205</v>
      </c>
      <c r="B236" s="11" t="s">
        <v>461</v>
      </c>
      <c r="C236" s="11" t="s">
        <v>462</v>
      </c>
      <c r="D236" s="11" t="s">
        <v>467</v>
      </c>
      <c r="E236" s="11" t="s">
        <v>468</v>
      </c>
      <c r="F236" s="12">
        <v>25</v>
      </c>
      <c r="G236" s="12">
        <v>300</v>
      </c>
      <c r="H236" s="12">
        <v>0</v>
      </c>
      <c r="I236" s="12">
        <v>300</v>
      </c>
      <c r="J236" s="12">
        <v>0</v>
      </c>
      <c r="K236" s="12">
        <v>300</v>
      </c>
      <c r="L236" s="12"/>
      <c r="M236" s="11"/>
    </row>
    <row r="237" spans="1:13" ht="60">
      <c r="A237" s="10">
        <v>12205</v>
      </c>
      <c r="B237" s="11" t="s">
        <v>461</v>
      </c>
      <c r="C237" s="11" t="s">
        <v>462</v>
      </c>
      <c r="D237" s="11" t="s">
        <v>469</v>
      </c>
      <c r="E237" s="11" t="s">
        <v>470</v>
      </c>
      <c r="F237" s="12">
        <v>25</v>
      </c>
      <c r="G237" s="12">
        <v>300</v>
      </c>
      <c r="H237" s="12">
        <v>0</v>
      </c>
      <c r="I237" s="12">
        <v>300</v>
      </c>
      <c r="J237" s="12">
        <v>0</v>
      </c>
      <c r="K237" s="12">
        <v>300</v>
      </c>
      <c r="L237" s="12"/>
      <c r="M237" s="11"/>
    </row>
    <row r="238" spans="1:13" ht="60">
      <c r="A238" s="10">
        <v>12205</v>
      </c>
      <c r="B238" s="11" t="s">
        <v>461</v>
      </c>
      <c r="C238" s="11" t="s">
        <v>462</v>
      </c>
      <c r="D238" s="11" t="s">
        <v>471</v>
      </c>
      <c r="E238" s="11" t="s">
        <v>472</v>
      </c>
      <c r="F238" s="12">
        <v>25</v>
      </c>
      <c r="G238" s="12">
        <v>300</v>
      </c>
      <c r="H238" s="12">
        <v>0</v>
      </c>
      <c r="I238" s="12">
        <v>300</v>
      </c>
      <c r="J238" s="12">
        <v>0</v>
      </c>
      <c r="K238" s="12">
        <v>300</v>
      </c>
      <c r="L238" s="12"/>
      <c r="M238" s="11"/>
    </row>
    <row r="239" spans="1:13" ht="60">
      <c r="A239" s="10">
        <v>12205</v>
      </c>
      <c r="B239" s="11" t="s">
        <v>461</v>
      </c>
      <c r="C239" s="11" t="s">
        <v>462</v>
      </c>
      <c r="D239" s="11" t="s">
        <v>473</v>
      </c>
      <c r="E239" s="11" t="s">
        <v>474</v>
      </c>
      <c r="F239" s="12">
        <v>25</v>
      </c>
      <c r="G239" s="12">
        <v>300</v>
      </c>
      <c r="H239" s="12">
        <v>0</v>
      </c>
      <c r="I239" s="12">
        <v>300</v>
      </c>
      <c r="J239" s="12">
        <v>0</v>
      </c>
      <c r="K239" s="12">
        <v>300</v>
      </c>
      <c r="L239" s="12"/>
      <c r="M239" s="11"/>
    </row>
    <row r="240" spans="1:13" ht="60">
      <c r="A240" s="10">
        <v>12205</v>
      </c>
      <c r="B240" s="11" t="s">
        <v>461</v>
      </c>
      <c r="C240" s="11" t="s">
        <v>462</v>
      </c>
      <c r="D240" s="11" t="s">
        <v>475</v>
      </c>
      <c r="E240" s="11" t="s">
        <v>476</v>
      </c>
      <c r="F240" s="12">
        <v>25</v>
      </c>
      <c r="G240" s="12">
        <v>300</v>
      </c>
      <c r="H240" s="12">
        <v>0</v>
      </c>
      <c r="I240" s="12">
        <v>300</v>
      </c>
      <c r="J240" s="12">
        <v>0</v>
      </c>
      <c r="K240" s="12">
        <v>300</v>
      </c>
      <c r="L240" s="12"/>
      <c r="M240" s="11"/>
    </row>
    <row r="241" spans="1:13" s="25" customFormat="1" ht="78" customHeight="1">
      <c r="A241" s="10">
        <v>12205</v>
      </c>
      <c r="B241" s="11" t="s">
        <v>461</v>
      </c>
      <c r="C241" s="11" t="s">
        <v>462</v>
      </c>
      <c r="D241" s="11" t="s">
        <v>477</v>
      </c>
      <c r="E241" s="11" t="s">
        <v>476</v>
      </c>
      <c r="F241" s="12">
        <v>25</v>
      </c>
      <c r="G241" s="12">
        <v>300</v>
      </c>
      <c r="H241" s="12">
        <v>0</v>
      </c>
      <c r="I241" s="12">
        <v>300</v>
      </c>
      <c r="J241" s="12">
        <v>0</v>
      </c>
      <c r="K241" s="12">
        <v>300</v>
      </c>
      <c r="L241" s="12"/>
      <c r="M241" s="11"/>
    </row>
    <row r="242" spans="1:13" s="25" customFormat="1" ht="78" customHeight="1">
      <c r="A242" s="10">
        <v>12205</v>
      </c>
      <c r="B242" s="11" t="s">
        <v>461</v>
      </c>
      <c r="C242" s="11" t="s">
        <v>462</v>
      </c>
      <c r="D242" s="11" t="s">
        <v>478</v>
      </c>
      <c r="E242" s="11" t="s">
        <v>479</v>
      </c>
      <c r="F242" s="12">
        <v>25</v>
      </c>
      <c r="G242" s="12">
        <v>300</v>
      </c>
      <c r="H242" s="12">
        <v>0</v>
      </c>
      <c r="I242" s="12">
        <v>300</v>
      </c>
      <c r="J242" s="12">
        <v>0</v>
      </c>
      <c r="K242" s="12">
        <v>300</v>
      </c>
      <c r="L242" s="12"/>
      <c r="M242" s="11"/>
    </row>
    <row r="243" spans="1:13" s="25" customFormat="1" ht="78" customHeight="1">
      <c r="A243" s="10">
        <v>12205</v>
      </c>
      <c r="B243" s="11" t="s">
        <v>461</v>
      </c>
      <c r="C243" s="11" t="s">
        <v>462</v>
      </c>
      <c r="D243" s="11" t="s">
        <v>480</v>
      </c>
      <c r="E243" s="11" t="s">
        <v>481</v>
      </c>
      <c r="F243" s="12">
        <v>25</v>
      </c>
      <c r="G243" s="12">
        <v>300</v>
      </c>
      <c r="H243" s="12">
        <v>0</v>
      </c>
      <c r="I243" s="12">
        <v>300</v>
      </c>
      <c r="J243" s="12">
        <v>0</v>
      </c>
      <c r="K243" s="12">
        <v>300</v>
      </c>
      <c r="L243" s="12"/>
      <c r="M243" s="11"/>
    </row>
    <row r="244" spans="1:13" s="25" customFormat="1" ht="78" customHeight="1">
      <c r="A244" s="10">
        <v>12205</v>
      </c>
      <c r="B244" s="11" t="s">
        <v>461</v>
      </c>
      <c r="C244" s="11" t="s">
        <v>462</v>
      </c>
      <c r="D244" s="11" t="s">
        <v>482</v>
      </c>
      <c r="E244" s="11" t="s">
        <v>483</v>
      </c>
      <c r="F244" s="12">
        <v>25</v>
      </c>
      <c r="G244" s="12">
        <v>300</v>
      </c>
      <c r="H244" s="12">
        <v>0</v>
      </c>
      <c r="I244" s="12">
        <v>300</v>
      </c>
      <c r="J244" s="12">
        <v>0</v>
      </c>
      <c r="K244" s="12">
        <v>300</v>
      </c>
      <c r="L244" s="12"/>
      <c r="M244" s="11"/>
    </row>
    <row r="245" spans="1:13" s="33" customFormat="1" ht="78" customHeight="1">
      <c r="A245" s="10">
        <v>12205</v>
      </c>
      <c r="B245" s="11" t="s">
        <v>461</v>
      </c>
      <c r="C245" s="11" t="s">
        <v>462</v>
      </c>
      <c r="D245" s="11" t="s">
        <v>484</v>
      </c>
      <c r="E245" s="11" t="s">
        <v>485</v>
      </c>
      <c r="F245" s="12">
        <v>25</v>
      </c>
      <c r="G245" s="12">
        <v>300</v>
      </c>
      <c r="H245" s="12">
        <v>0</v>
      </c>
      <c r="I245" s="12">
        <v>300</v>
      </c>
      <c r="J245" s="12">
        <v>0</v>
      </c>
      <c r="K245" s="12">
        <v>300</v>
      </c>
      <c r="L245" s="12"/>
      <c r="M245" s="11"/>
    </row>
    <row r="246" spans="1:13" s="13" customFormat="1" ht="60">
      <c r="A246" s="10">
        <v>12205</v>
      </c>
      <c r="B246" s="11" t="s">
        <v>461</v>
      </c>
      <c r="C246" s="11" t="s">
        <v>462</v>
      </c>
      <c r="D246" s="11" t="s">
        <v>473</v>
      </c>
      <c r="E246" s="11" t="s">
        <v>474</v>
      </c>
      <c r="F246" s="12">
        <v>25</v>
      </c>
      <c r="G246" s="12">
        <v>300</v>
      </c>
      <c r="H246" s="12">
        <v>0</v>
      </c>
      <c r="I246" s="12">
        <v>300</v>
      </c>
      <c r="J246" s="12">
        <v>0</v>
      </c>
      <c r="K246" s="12">
        <v>300</v>
      </c>
      <c r="L246" s="12"/>
      <c r="M246" s="11"/>
    </row>
    <row r="247" spans="1:13" s="13" customFormat="1" ht="60">
      <c r="A247" s="10">
        <v>12205</v>
      </c>
      <c r="B247" s="11" t="s">
        <v>461</v>
      </c>
      <c r="C247" s="11" t="s">
        <v>486</v>
      </c>
      <c r="D247" s="11" t="s">
        <v>487</v>
      </c>
      <c r="E247" s="11" t="s">
        <v>488</v>
      </c>
      <c r="F247" s="9">
        <f>K247/12</f>
        <v>118.030229191875</v>
      </c>
      <c r="G247" s="12">
        <v>1405.819107</v>
      </c>
      <c r="H247" s="12">
        <f>PRODUCT(G247,0.0075)</f>
        <v>10.5436433025</v>
      </c>
      <c r="I247" s="12">
        <f>SUM(G247,H247)</f>
        <v>1416.3627503025</v>
      </c>
      <c r="J247" s="12">
        <v>0</v>
      </c>
      <c r="K247" s="12">
        <f>SUM(I247:J247)</f>
        <v>1416.3627503025</v>
      </c>
      <c r="L247" s="12"/>
      <c r="M247" s="11"/>
    </row>
    <row r="248" spans="1:13" s="13" customFormat="1" ht="60">
      <c r="A248" s="10">
        <v>12205</v>
      </c>
      <c r="B248" s="11" t="s">
        <v>461</v>
      </c>
      <c r="C248" s="11" t="s">
        <v>486</v>
      </c>
      <c r="D248" s="11" t="s">
        <v>489</v>
      </c>
      <c r="E248" s="11" t="s">
        <v>490</v>
      </c>
      <c r="F248" s="12">
        <v>25</v>
      </c>
      <c r="G248" s="12">
        <v>300</v>
      </c>
      <c r="H248" s="12">
        <v>0</v>
      </c>
      <c r="I248" s="12">
        <v>300</v>
      </c>
      <c r="J248" s="12">
        <v>0</v>
      </c>
      <c r="K248" s="12">
        <v>300</v>
      </c>
      <c r="L248" s="12"/>
      <c r="M248" s="11"/>
    </row>
    <row r="249" spans="1:13" s="13" customFormat="1" ht="60">
      <c r="A249" s="10">
        <v>12205</v>
      </c>
      <c r="B249" s="11" t="s">
        <v>461</v>
      </c>
      <c r="C249" s="11" t="s">
        <v>486</v>
      </c>
      <c r="D249" s="11" t="s">
        <v>491</v>
      </c>
      <c r="E249" s="11" t="s">
        <v>492</v>
      </c>
      <c r="F249" s="12">
        <v>25</v>
      </c>
      <c r="G249" s="12">
        <v>300</v>
      </c>
      <c r="H249" s="12">
        <v>0</v>
      </c>
      <c r="I249" s="12">
        <v>300</v>
      </c>
      <c r="J249" s="12">
        <v>0</v>
      </c>
      <c r="K249" s="12">
        <v>300</v>
      </c>
      <c r="L249" s="12"/>
      <c r="M249" s="11"/>
    </row>
    <row r="250" spans="1:13" ht="90">
      <c r="A250" s="10">
        <v>12205</v>
      </c>
      <c r="B250" s="11" t="s">
        <v>461</v>
      </c>
      <c r="C250" s="11" t="s">
        <v>493</v>
      </c>
      <c r="D250" s="11" t="s">
        <v>494</v>
      </c>
      <c r="E250" s="11" t="s">
        <v>495</v>
      </c>
      <c r="F250" s="9">
        <f>K250/12</f>
        <v>70.12248471668278</v>
      </c>
      <c r="G250" s="12">
        <v>835.20577330044</v>
      </c>
      <c r="H250" s="12">
        <f>PRODUCT(G250,0.0075)</f>
        <v>6.2640432997532995</v>
      </c>
      <c r="I250" s="12">
        <f>SUM(G250,H250)</f>
        <v>841.4698166001933</v>
      </c>
      <c r="J250" s="12">
        <v>0</v>
      </c>
      <c r="K250" s="12">
        <f>SUM(I250:J250)</f>
        <v>841.4698166001933</v>
      </c>
      <c r="L250" s="12"/>
      <c r="M250" s="11"/>
    </row>
    <row r="251" spans="1:13" ht="90">
      <c r="A251" s="7">
        <v>12205</v>
      </c>
      <c r="B251" s="8" t="s">
        <v>461</v>
      </c>
      <c r="C251" s="8" t="s">
        <v>493</v>
      </c>
      <c r="D251" s="8" t="s">
        <v>496</v>
      </c>
      <c r="E251" s="8" t="s">
        <v>497</v>
      </c>
      <c r="F251" s="9">
        <f>K251/12</f>
        <v>70.12248471668278</v>
      </c>
      <c r="G251" s="9">
        <v>835.20577330044</v>
      </c>
      <c r="H251" s="12">
        <f>PRODUCT(G251,0.0075)</f>
        <v>6.2640432997532995</v>
      </c>
      <c r="I251" s="12">
        <f>SUM(G251,H251)</f>
        <v>841.4698166001933</v>
      </c>
      <c r="J251" s="9">
        <v>0</v>
      </c>
      <c r="K251" s="12">
        <f>SUM(I251:J251)</f>
        <v>841.4698166001933</v>
      </c>
      <c r="L251" s="9"/>
      <c r="M251" s="8"/>
    </row>
    <row r="252" spans="1:13" ht="60">
      <c r="A252" s="23">
        <v>12205</v>
      </c>
      <c r="B252" s="24" t="s">
        <v>461</v>
      </c>
      <c r="C252" s="24" t="s">
        <v>493</v>
      </c>
      <c r="D252" s="24" t="s">
        <v>498</v>
      </c>
      <c r="E252" s="24" t="s">
        <v>499</v>
      </c>
      <c r="F252" s="9">
        <v>25</v>
      </c>
      <c r="G252" s="34">
        <v>300</v>
      </c>
      <c r="H252" s="9">
        <v>0</v>
      </c>
      <c r="I252" s="9">
        <v>300</v>
      </c>
      <c r="J252" s="34">
        <v>0</v>
      </c>
      <c r="K252" s="34">
        <v>300</v>
      </c>
      <c r="L252" s="34"/>
      <c r="M252" s="24"/>
    </row>
    <row r="253" spans="1:13" ht="150">
      <c r="A253" s="35">
        <v>12205</v>
      </c>
      <c r="B253" s="36" t="s">
        <v>461</v>
      </c>
      <c r="C253" s="36" t="s">
        <v>462</v>
      </c>
      <c r="D253" s="36" t="s">
        <v>500</v>
      </c>
      <c r="E253" s="36" t="s">
        <v>501</v>
      </c>
      <c r="F253" s="12">
        <v>25</v>
      </c>
      <c r="G253" s="37">
        <v>300</v>
      </c>
      <c r="H253" s="12">
        <v>0</v>
      </c>
      <c r="I253" s="12">
        <v>300</v>
      </c>
      <c r="J253" s="37">
        <v>0</v>
      </c>
      <c r="K253" s="37">
        <v>300</v>
      </c>
      <c r="L253" s="37"/>
      <c r="M253" s="36"/>
    </row>
    <row r="254" spans="1:13" ht="75">
      <c r="A254" s="7">
        <v>12205</v>
      </c>
      <c r="B254" s="8" t="s">
        <v>461</v>
      </c>
      <c r="C254" s="8" t="s">
        <v>462</v>
      </c>
      <c r="D254" s="8" t="s">
        <v>502</v>
      </c>
      <c r="E254" s="8" t="s">
        <v>503</v>
      </c>
      <c r="F254" s="9">
        <v>0</v>
      </c>
      <c r="G254" s="9">
        <v>0</v>
      </c>
      <c r="H254" s="9">
        <v>0</v>
      </c>
      <c r="I254" s="9">
        <v>0</v>
      </c>
      <c r="J254" s="9">
        <v>0</v>
      </c>
      <c r="K254" s="9">
        <v>0</v>
      </c>
      <c r="L254" s="9"/>
      <c r="M254" s="8"/>
    </row>
    <row r="255" spans="1:13" ht="135">
      <c r="A255" s="23">
        <v>12205</v>
      </c>
      <c r="B255" s="24" t="s">
        <v>461</v>
      </c>
      <c r="C255" s="24" t="s">
        <v>462</v>
      </c>
      <c r="D255" s="24" t="s">
        <v>504</v>
      </c>
      <c r="E255" s="24" t="s">
        <v>505</v>
      </c>
      <c r="F255" s="9">
        <v>0</v>
      </c>
      <c r="G255" s="34">
        <v>0</v>
      </c>
      <c r="H255" s="9">
        <v>0</v>
      </c>
      <c r="I255" s="9">
        <v>0</v>
      </c>
      <c r="J255" s="9">
        <v>0</v>
      </c>
      <c r="K255" s="9">
        <v>0</v>
      </c>
      <c r="L255" s="126"/>
      <c r="M255" s="24"/>
    </row>
    <row r="256" spans="1:13" ht="120">
      <c r="A256" s="35">
        <v>12205</v>
      </c>
      <c r="B256" s="36" t="s">
        <v>461</v>
      </c>
      <c r="C256" s="36" t="s">
        <v>462</v>
      </c>
      <c r="D256" s="36" t="s">
        <v>506</v>
      </c>
      <c r="E256" s="36" t="s">
        <v>507</v>
      </c>
      <c r="F256" s="12">
        <v>25</v>
      </c>
      <c r="G256" s="37">
        <v>300</v>
      </c>
      <c r="H256" s="12">
        <v>0</v>
      </c>
      <c r="I256" s="12">
        <v>300</v>
      </c>
      <c r="J256" s="37">
        <v>0</v>
      </c>
      <c r="K256" s="37">
        <v>300</v>
      </c>
      <c r="L256" s="37"/>
      <c r="M256" s="36"/>
    </row>
    <row r="257" spans="1:14" ht="120">
      <c r="A257" s="23">
        <v>12205</v>
      </c>
      <c r="B257" s="24" t="s">
        <v>461</v>
      </c>
      <c r="C257" s="24" t="s">
        <v>462</v>
      </c>
      <c r="D257" s="24" t="s">
        <v>508</v>
      </c>
      <c r="E257" s="24" t="s">
        <v>509</v>
      </c>
      <c r="F257" s="9">
        <v>0</v>
      </c>
      <c r="G257" s="34">
        <v>0</v>
      </c>
      <c r="H257" s="9">
        <v>0</v>
      </c>
      <c r="I257" s="9">
        <v>0</v>
      </c>
      <c r="J257" s="34">
        <v>0</v>
      </c>
      <c r="K257" s="34">
        <v>0</v>
      </c>
      <c r="L257" s="34"/>
      <c r="M257" s="24"/>
      <c r="N257" s="13"/>
    </row>
    <row r="258" spans="1:13" s="25" customFormat="1" ht="60">
      <c r="A258" s="38">
        <v>12205</v>
      </c>
      <c r="B258" s="39" t="s">
        <v>461</v>
      </c>
      <c r="C258" s="39" t="s">
        <v>462</v>
      </c>
      <c r="D258" s="39" t="s">
        <v>510</v>
      </c>
      <c r="E258" s="39" t="s">
        <v>511</v>
      </c>
      <c r="F258" s="12">
        <v>25</v>
      </c>
      <c r="G258" s="40">
        <v>300</v>
      </c>
      <c r="H258" s="12">
        <v>0</v>
      </c>
      <c r="I258" s="12">
        <v>300</v>
      </c>
      <c r="J258" s="40">
        <v>0</v>
      </c>
      <c r="K258" s="40">
        <v>300</v>
      </c>
      <c r="L258" s="40"/>
      <c r="M258" s="39"/>
    </row>
    <row r="259" spans="1:14" ht="60">
      <c r="A259" s="38">
        <v>12205</v>
      </c>
      <c r="B259" s="39" t="s">
        <v>461</v>
      </c>
      <c r="C259" s="39" t="s">
        <v>462</v>
      </c>
      <c r="D259" s="39" t="s">
        <v>512</v>
      </c>
      <c r="E259" s="39" t="s">
        <v>513</v>
      </c>
      <c r="F259" s="12">
        <v>25</v>
      </c>
      <c r="G259" s="40">
        <v>300</v>
      </c>
      <c r="H259" s="12">
        <v>0</v>
      </c>
      <c r="I259" s="12">
        <v>300</v>
      </c>
      <c r="J259" s="40">
        <v>0</v>
      </c>
      <c r="K259" s="40">
        <v>300</v>
      </c>
      <c r="L259" s="40"/>
      <c r="M259" s="39"/>
      <c r="N259" s="13"/>
    </row>
    <row r="260" spans="1:14" ht="60">
      <c r="A260" s="38">
        <v>12205</v>
      </c>
      <c r="B260" s="39" t="s">
        <v>461</v>
      </c>
      <c r="C260" s="39" t="s">
        <v>462</v>
      </c>
      <c r="D260" s="39" t="s">
        <v>514</v>
      </c>
      <c r="E260" s="39" t="s">
        <v>515</v>
      </c>
      <c r="F260" s="12">
        <v>25</v>
      </c>
      <c r="G260" s="40">
        <v>300</v>
      </c>
      <c r="H260" s="12">
        <v>0</v>
      </c>
      <c r="I260" s="12">
        <v>300</v>
      </c>
      <c r="J260" s="40">
        <v>0</v>
      </c>
      <c r="K260" s="40">
        <v>300</v>
      </c>
      <c r="L260" s="40"/>
      <c r="M260" s="39"/>
      <c r="N260" s="13"/>
    </row>
    <row r="261" spans="1:14" ht="60">
      <c r="A261" s="38">
        <v>12205</v>
      </c>
      <c r="B261" s="39" t="s">
        <v>461</v>
      </c>
      <c r="C261" s="39" t="s">
        <v>462</v>
      </c>
      <c r="D261" s="39" t="s">
        <v>516</v>
      </c>
      <c r="E261" s="39" t="s">
        <v>517</v>
      </c>
      <c r="F261" s="12">
        <v>25</v>
      </c>
      <c r="G261" s="40">
        <v>300</v>
      </c>
      <c r="H261" s="12">
        <v>0</v>
      </c>
      <c r="I261" s="12">
        <v>300</v>
      </c>
      <c r="J261" s="40">
        <v>0</v>
      </c>
      <c r="K261" s="40">
        <v>300</v>
      </c>
      <c r="L261" s="40"/>
      <c r="M261" s="39"/>
      <c r="N261" s="13"/>
    </row>
    <row r="262" spans="1:14" ht="60">
      <c r="A262" s="38">
        <v>12205</v>
      </c>
      <c r="B262" s="39" t="s">
        <v>461</v>
      </c>
      <c r="C262" s="39" t="s">
        <v>462</v>
      </c>
      <c r="D262" s="39" t="s">
        <v>518</v>
      </c>
      <c r="E262" s="39" t="s">
        <v>517</v>
      </c>
      <c r="F262" s="12">
        <v>25</v>
      </c>
      <c r="G262" s="40">
        <v>300</v>
      </c>
      <c r="H262" s="12">
        <v>0</v>
      </c>
      <c r="I262" s="12">
        <v>300</v>
      </c>
      <c r="J262" s="40">
        <v>0</v>
      </c>
      <c r="K262" s="40">
        <v>300</v>
      </c>
      <c r="L262" s="40"/>
      <c r="M262" s="39"/>
      <c r="N262" s="13"/>
    </row>
    <row r="263" spans="1:14" ht="60">
      <c r="A263" s="38">
        <v>12205</v>
      </c>
      <c r="B263" s="39" t="s">
        <v>461</v>
      </c>
      <c r="C263" s="39" t="s">
        <v>462</v>
      </c>
      <c r="D263" s="39" t="s">
        <v>519</v>
      </c>
      <c r="E263" s="39" t="s">
        <v>520</v>
      </c>
      <c r="F263" s="12">
        <v>25</v>
      </c>
      <c r="G263" s="40">
        <v>300</v>
      </c>
      <c r="H263" s="12">
        <v>0</v>
      </c>
      <c r="I263" s="12">
        <v>300</v>
      </c>
      <c r="J263" s="40">
        <v>0</v>
      </c>
      <c r="K263" s="40">
        <v>300</v>
      </c>
      <c r="L263" s="40"/>
      <c r="M263" s="39"/>
      <c r="N263" s="13"/>
    </row>
    <row r="264" spans="1:14" ht="60">
      <c r="A264" s="35">
        <v>12205</v>
      </c>
      <c r="B264" s="36" t="s">
        <v>461</v>
      </c>
      <c r="C264" s="36" t="s">
        <v>462</v>
      </c>
      <c r="D264" s="36" t="s">
        <v>268</v>
      </c>
      <c r="E264" s="36" t="s">
        <v>521</v>
      </c>
      <c r="F264" s="12">
        <v>0</v>
      </c>
      <c r="G264" s="37">
        <v>0</v>
      </c>
      <c r="H264" s="12">
        <v>0</v>
      </c>
      <c r="I264" s="12">
        <v>0</v>
      </c>
      <c r="J264" s="37">
        <v>0</v>
      </c>
      <c r="K264" s="37">
        <v>0</v>
      </c>
      <c r="L264" s="37"/>
      <c r="M264" s="36"/>
      <c r="N264" s="13"/>
    </row>
    <row r="265" spans="1:14" ht="60">
      <c r="A265" s="10">
        <v>12205</v>
      </c>
      <c r="B265" s="11" t="s">
        <v>461</v>
      </c>
      <c r="C265" s="11" t="s">
        <v>462</v>
      </c>
      <c r="D265" s="11" t="s">
        <v>522</v>
      </c>
      <c r="E265" s="11" t="s">
        <v>523</v>
      </c>
      <c r="F265" s="12">
        <v>25</v>
      </c>
      <c r="G265" s="12">
        <v>300</v>
      </c>
      <c r="H265" s="12">
        <v>0</v>
      </c>
      <c r="I265" s="12">
        <v>300</v>
      </c>
      <c r="J265" s="12">
        <v>0</v>
      </c>
      <c r="K265" s="12">
        <v>300</v>
      </c>
      <c r="L265" s="12"/>
      <c r="M265" s="11"/>
      <c r="N265" s="13"/>
    </row>
    <row r="266" spans="1:14" ht="60">
      <c r="A266" s="31">
        <v>12205</v>
      </c>
      <c r="B266" s="32" t="s">
        <v>461</v>
      </c>
      <c r="C266" s="32" t="s">
        <v>462</v>
      </c>
      <c r="D266" s="32" t="s">
        <v>524</v>
      </c>
      <c r="E266" s="32" t="s">
        <v>525</v>
      </c>
      <c r="F266" s="12">
        <v>25</v>
      </c>
      <c r="G266" s="44">
        <v>300</v>
      </c>
      <c r="H266" s="12">
        <v>0</v>
      </c>
      <c r="I266" s="12">
        <v>300</v>
      </c>
      <c r="J266" s="44">
        <v>0</v>
      </c>
      <c r="K266" s="44">
        <v>300</v>
      </c>
      <c r="L266" s="44"/>
      <c r="M266" s="32"/>
      <c r="N266" s="13"/>
    </row>
    <row r="267" spans="1:14" ht="60">
      <c r="A267" s="35">
        <v>12205</v>
      </c>
      <c r="B267" s="36" t="s">
        <v>461</v>
      </c>
      <c r="C267" s="36" t="s">
        <v>462</v>
      </c>
      <c r="D267" s="36" t="s">
        <v>526</v>
      </c>
      <c r="E267" s="36" t="s">
        <v>527</v>
      </c>
      <c r="F267" s="12">
        <v>25</v>
      </c>
      <c r="G267" s="37">
        <v>300</v>
      </c>
      <c r="H267" s="12">
        <v>0</v>
      </c>
      <c r="I267" s="12">
        <v>300</v>
      </c>
      <c r="J267" s="37">
        <v>0</v>
      </c>
      <c r="K267" s="37">
        <v>300</v>
      </c>
      <c r="L267" s="37"/>
      <c r="M267" s="36"/>
      <c r="N267" s="13"/>
    </row>
    <row r="268" spans="1:14" ht="60">
      <c r="A268" s="31">
        <v>12205</v>
      </c>
      <c r="B268" s="32" t="s">
        <v>461</v>
      </c>
      <c r="C268" s="32" t="s">
        <v>462</v>
      </c>
      <c r="D268" s="32" t="s">
        <v>268</v>
      </c>
      <c r="E268" s="32" t="s">
        <v>528</v>
      </c>
      <c r="F268" s="12">
        <v>0</v>
      </c>
      <c r="G268" s="44">
        <v>0</v>
      </c>
      <c r="H268" s="12">
        <v>0</v>
      </c>
      <c r="I268" s="12">
        <v>0</v>
      </c>
      <c r="J268" s="44">
        <v>0</v>
      </c>
      <c r="K268" s="44">
        <v>0</v>
      </c>
      <c r="L268" s="44"/>
      <c r="M268" s="32"/>
      <c r="N268" s="13"/>
    </row>
    <row r="269" spans="1:13" s="25" customFormat="1" ht="60">
      <c r="A269" s="35">
        <v>12205</v>
      </c>
      <c r="B269" s="36" t="s">
        <v>461</v>
      </c>
      <c r="C269" s="36" t="s">
        <v>462</v>
      </c>
      <c r="D269" s="36" t="s">
        <v>529</v>
      </c>
      <c r="E269" s="36" t="s">
        <v>530</v>
      </c>
      <c r="F269" s="12">
        <v>25</v>
      </c>
      <c r="G269" s="37">
        <v>300</v>
      </c>
      <c r="H269" s="12">
        <v>0</v>
      </c>
      <c r="I269" s="12">
        <v>300</v>
      </c>
      <c r="J269" s="37">
        <v>0</v>
      </c>
      <c r="K269" s="37">
        <v>300</v>
      </c>
      <c r="L269" s="37"/>
      <c r="M269" s="36"/>
    </row>
    <row r="270" spans="1:13" s="25" customFormat="1" ht="60">
      <c r="A270" s="26">
        <v>12205</v>
      </c>
      <c r="B270" s="27" t="s">
        <v>461</v>
      </c>
      <c r="C270" s="27" t="s">
        <v>462</v>
      </c>
      <c r="D270" s="27" t="s">
        <v>531</v>
      </c>
      <c r="E270" s="27" t="s">
        <v>532</v>
      </c>
      <c r="F270" s="12">
        <v>25</v>
      </c>
      <c r="G270" s="37">
        <v>300</v>
      </c>
      <c r="H270" s="12">
        <v>0</v>
      </c>
      <c r="I270" s="12">
        <v>300</v>
      </c>
      <c r="J270" s="37">
        <v>0</v>
      </c>
      <c r="K270" s="37">
        <v>300</v>
      </c>
      <c r="L270" s="45"/>
      <c r="M270" s="27"/>
    </row>
    <row r="271" spans="1:14" ht="60">
      <c r="A271" s="46">
        <v>12205</v>
      </c>
      <c r="B271" s="47" t="s">
        <v>461</v>
      </c>
      <c r="C271" s="47" t="s">
        <v>462</v>
      </c>
      <c r="D271" s="47" t="s">
        <v>533</v>
      </c>
      <c r="E271" s="47" t="s">
        <v>534</v>
      </c>
      <c r="F271" s="12">
        <v>25</v>
      </c>
      <c r="G271" s="37">
        <v>300</v>
      </c>
      <c r="H271" s="12">
        <v>0</v>
      </c>
      <c r="I271" s="12">
        <v>300</v>
      </c>
      <c r="J271" s="37">
        <v>0</v>
      </c>
      <c r="K271" s="37">
        <v>300</v>
      </c>
      <c r="L271" s="48"/>
      <c r="M271" s="47"/>
      <c r="N271" s="13"/>
    </row>
    <row r="272" spans="1:14" ht="60">
      <c r="A272" s="35">
        <v>12205</v>
      </c>
      <c r="B272" s="36" t="s">
        <v>461</v>
      </c>
      <c r="C272" s="36" t="s">
        <v>462</v>
      </c>
      <c r="D272" s="36" t="s">
        <v>535</v>
      </c>
      <c r="E272" s="36" t="s">
        <v>536</v>
      </c>
      <c r="F272" s="12">
        <v>25</v>
      </c>
      <c r="G272" s="37">
        <v>300</v>
      </c>
      <c r="H272" s="12">
        <v>0</v>
      </c>
      <c r="I272" s="12">
        <v>300</v>
      </c>
      <c r="J272" s="37">
        <v>0</v>
      </c>
      <c r="K272" s="37">
        <v>300</v>
      </c>
      <c r="L272" s="37"/>
      <c r="M272" s="36"/>
      <c r="N272" s="13"/>
    </row>
    <row r="273" spans="1:14" ht="60">
      <c r="A273" s="10">
        <v>12205</v>
      </c>
      <c r="B273" s="11" t="s">
        <v>461</v>
      </c>
      <c r="C273" s="11" t="s">
        <v>462</v>
      </c>
      <c r="D273" s="11" t="s">
        <v>537</v>
      </c>
      <c r="E273" s="11" t="s">
        <v>538</v>
      </c>
      <c r="F273" s="12">
        <v>25</v>
      </c>
      <c r="G273" s="12">
        <v>300</v>
      </c>
      <c r="H273" s="12">
        <v>0</v>
      </c>
      <c r="I273" s="12">
        <v>300</v>
      </c>
      <c r="J273" s="12">
        <v>0</v>
      </c>
      <c r="K273" s="12">
        <v>300</v>
      </c>
      <c r="L273" s="12"/>
      <c r="M273" s="11"/>
      <c r="N273" s="13"/>
    </row>
    <row r="274" spans="1:14" ht="60">
      <c r="A274" s="38">
        <v>12205</v>
      </c>
      <c r="B274" s="39" t="s">
        <v>461</v>
      </c>
      <c r="C274" s="39" t="s">
        <v>462</v>
      </c>
      <c r="D274" s="39" t="s">
        <v>539</v>
      </c>
      <c r="E274" s="39" t="s">
        <v>540</v>
      </c>
      <c r="F274" s="12">
        <v>25</v>
      </c>
      <c r="G274" s="40">
        <v>300</v>
      </c>
      <c r="H274" s="12">
        <v>0</v>
      </c>
      <c r="I274" s="12">
        <v>300</v>
      </c>
      <c r="J274" s="40">
        <v>0</v>
      </c>
      <c r="K274" s="40">
        <v>300</v>
      </c>
      <c r="L274" s="40"/>
      <c r="M274" s="39"/>
      <c r="N274" s="13"/>
    </row>
    <row r="275" spans="1:13" s="25" customFormat="1" ht="60">
      <c r="A275" s="41">
        <v>12205</v>
      </c>
      <c r="B275" s="42" t="s">
        <v>461</v>
      </c>
      <c r="C275" s="42" t="s">
        <v>462</v>
      </c>
      <c r="D275" s="42" t="s">
        <v>541</v>
      </c>
      <c r="E275" s="42" t="s">
        <v>542</v>
      </c>
      <c r="F275" s="12">
        <v>25</v>
      </c>
      <c r="G275" s="40">
        <v>300</v>
      </c>
      <c r="H275" s="12">
        <v>0</v>
      </c>
      <c r="I275" s="12">
        <v>300</v>
      </c>
      <c r="J275" s="40">
        <v>0</v>
      </c>
      <c r="K275" s="40">
        <v>300</v>
      </c>
      <c r="L275" s="43"/>
      <c r="M275" s="42"/>
    </row>
    <row r="276" spans="1:13" s="25" customFormat="1" ht="60">
      <c r="A276" s="41">
        <v>12205</v>
      </c>
      <c r="B276" s="42" t="s">
        <v>461</v>
      </c>
      <c r="C276" s="42" t="s">
        <v>462</v>
      </c>
      <c r="D276" s="42" t="s">
        <v>543</v>
      </c>
      <c r="E276" s="42" t="s">
        <v>544</v>
      </c>
      <c r="F276" s="12">
        <v>25</v>
      </c>
      <c r="G276" s="40">
        <v>300</v>
      </c>
      <c r="H276" s="12">
        <v>0</v>
      </c>
      <c r="I276" s="12">
        <v>300</v>
      </c>
      <c r="J276" s="40">
        <v>0</v>
      </c>
      <c r="K276" s="40">
        <v>300</v>
      </c>
      <c r="L276" s="43"/>
      <c r="M276" s="42"/>
    </row>
    <row r="277" spans="1:13" s="25" customFormat="1" ht="60">
      <c r="A277" s="41">
        <v>12205</v>
      </c>
      <c r="B277" s="42" t="s">
        <v>461</v>
      </c>
      <c r="C277" s="42" t="s">
        <v>462</v>
      </c>
      <c r="D277" s="42" t="s">
        <v>545</v>
      </c>
      <c r="E277" s="42" t="s">
        <v>546</v>
      </c>
      <c r="F277" s="12">
        <v>25</v>
      </c>
      <c r="G277" s="40">
        <v>300</v>
      </c>
      <c r="H277" s="12">
        <v>0</v>
      </c>
      <c r="I277" s="12">
        <v>300</v>
      </c>
      <c r="J277" s="40">
        <v>0</v>
      </c>
      <c r="K277" s="40">
        <v>300</v>
      </c>
      <c r="L277" s="43"/>
      <c r="M277" s="42"/>
    </row>
    <row r="278" spans="1:13" s="25" customFormat="1" ht="60">
      <c r="A278" s="41">
        <v>12205</v>
      </c>
      <c r="B278" s="42" t="s">
        <v>461</v>
      </c>
      <c r="C278" s="42" t="s">
        <v>462</v>
      </c>
      <c r="D278" s="42" t="s">
        <v>547</v>
      </c>
      <c r="E278" s="42" t="s">
        <v>548</v>
      </c>
      <c r="F278" s="12">
        <v>25</v>
      </c>
      <c r="G278" s="40">
        <v>300</v>
      </c>
      <c r="H278" s="12">
        <v>0</v>
      </c>
      <c r="I278" s="12">
        <v>300</v>
      </c>
      <c r="J278" s="40">
        <v>0</v>
      </c>
      <c r="K278" s="40">
        <v>300</v>
      </c>
      <c r="L278" s="43"/>
      <c r="M278" s="42"/>
    </row>
    <row r="279" spans="1:13" s="25" customFormat="1" ht="55.5" customHeight="1">
      <c r="A279" s="41">
        <v>12205</v>
      </c>
      <c r="B279" s="42" t="s">
        <v>461</v>
      </c>
      <c r="C279" s="42" t="s">
        <v>462</v>
      </c>
      <c r="D279" s="42" t="s">
        <v>549</v>
      </c>
      <c r="E279" s="42" t="s">
        <v>550</v>
      </c>
      <c r="F279" s="12">
        <v>25</v>
      </c>
      <c r="G279" s="40">
        <v>300</v>
      </c>
      <c r="H279" s="12">
        <v>0</v>
      </c>
      <c r="I279" s="12">
        <v>300</v>
      </c>
      <c r="J279" s="40">
        <v>0</v>
      </c>
      <c r="K279" s="40">
        <v>300</v>
      </c>
      <c r="L279" s="43"/>
      <c r="M279" s="42"/>
    </row>
    <row r="280" spans="1:13" ht="60">
      <c r="A280" s="7">
        <v>12205</v>
      </c>
      <c r="B280" s="8" t="s">
        <v>461</v>
      </c>
      <c r="C280" s="8" t="s">
        <v>462</v>
      </c>
      <c r="D280" s="8" t="s">
        <v>551</v>
      </c>
      <c r="E280" s="8" t="s">
        <v>552</v>
      </c>
      <c r="F280" s="9">
        <v>25</v>
      </c>
      <c r="G280" s="9">
        <v>300</v>
      </c>
      <c r="H280" s="12">
        <v>0</v>
      </c>
      <c r="I280" s="9">
        <v>300</v>
      </c>
      <c r="J280" s="9">
        <v>0</v>
      </c>
      <c r="K280" s="9">
        <v>300</v>
      </c>
      <c r="L280" s="9"/>
      <c r="M280" s="8"/>
    </row>
    <row r="281" spans="1:13" ht="75">
      <c r="A281" s="7">
        <v>12205</v>
      </c>
      <c r="B281" s="8" t="s">
        <v>461</v>
      </c>
      <c r="C281" s="8" t="s">
        <v>553</v>
      </c>
      <c r="D281" s="8" t="s">
        <v>554</v>
      </c>
      <c r="E281" s="8" t="s">
        <v>555</v>
      </c>
      <c r="F281" s="9">
        <v>37.87</v>
      </c>
      <c r="G281" s="9">
        <v>451.09193209776</v>
      </c>
      <c r="H281" s="12">
        <f>PRODUCT(G281,0.0075)</f>
        <v>3.3831894907331996</v>
      </c>
      <c r="I281" s="9">
        <f>SUM(G281:H281)</f>
        <v>454.47512158849315</v>
      </c>
      <c r="J281" s="9">
        <v>0</v>
      </c>
      <c r="K281" s="9">
        <f>SUM(I281:J281)</f>
        <v>454.47512158849315</v>
      </c>
      <c r="M281" s="8"/>
    </row>
    <row r="282" spans="1:13" ht="75">
      <c r="A282" s="7">
        <v>12205</v>
      </c>
      <c r="B282" s="8" t="s">
        <v>461</v>
      </c>
      <c r="C282" s="8" t="s">
        <v>553</v>
      </c>
      <c r="D282" s="8" t="s">
        <v>556</v>
      </c>
      <c r="E282" s="8" t="s">
        <v>555</v>
      </c>
      <c r="F282" s="9">
        <v>42.82</v>
      </c>
      <c r="G282" s="9">
        <v>509.9885714406</v>
      </c>
      <c r="H282" s="12">
        <f>PRODUCT(G282,0.0075)</f>
        <v>3.8249142858045</v>
      </c>
      <c r="I282" s="9">
        <f>SUM(G282:H282)</f>
        <v>513.8134857264046</v>
      </c>
      <c r="J282" s="9">
        <v>0</v>
      </c>
      <c r="K282" s="9">
        <f>SUM(I282:J282)</f>
        <v>513.8134857264046</v>
      </c>
      <c r="L282" s="9"/>
      <c r="M282" s="8"/>
    </row>
    <row r="283" spans="1:13" s="25" customFormat="1" ht="75">
      <c r="A283" s="49">
        <v>12205</v>
      </c>
      <c r="B283" s="50" t="s">
        <v>461</v>
      </c>
      <c r="C283" s="50" t="s">
        <v>462</v>
      </c>
      <c r="D283" s="50" t="s">
        <v>557</v>
      </c>
      <c r="E283" s="50" t="s">
        <v>558</v>
      </c>
      <c r="F283" s="12">
        <v>25</v>
      </c>
      <c r="G283" s="40">
        <v>300</v>
      </c>
      <c r="H283" s="12">
        <v>0</v>
      </c>
      <c r="I283" s="12">
        <v>300</v>
      </c>
      <c r="J283" s="40">
        <v>0</v>
      </c>
      <c r="K283" s="40">
        <v>300</v>
      </c>
      <c r="L283" s="51"/>
      <c r="M283" s="50"/>
    </row>
    <row r="284" spans="1:13" s="25" customFormat="1" ht="60">
      <c r="A284" s="49">
        <v>12205</v>
      </c>
      <c r="B284" s="50" t="s">
        <v>461</v>
      </c>
      <c r="C284" s="50" t="s">
        <v>462</v>
      </c>
      <c r="D284" s="50" t="s">
        <v>559</v>
      </c>
      <c r="E284" s="50" t="s">
        <v>560</v>
      </c>
      <c r="F284" s="12">
        <v>25</v>
      </c>
      <c r="G284" s="40">
        <v>300</v>
      </c>
      <c r="H284" s="12">
        <v>0</v>
      </c>
      <c r="I284" s="12">
        <v>300</v>
      </c>
      <c r="J284" s="40">
        <v>0</v>
      </c>
      <c r="K284" s="40">
        <v>300</v>
      </c>
      <c r="L284" s="51"/>
      <c r="M284" s="50"/>
    </row>
    <row r="285" spans="1:13" s="25" customFormat="1" ht="60">
      <c r="A285" s="49">
        <v>12205</v>
      </c>
      <c r="B285" s="50" t="s">
        <v>461</v>
      </c>
      <c r="C285" s="50" t="s">
        <v>462</v>
      </c>
      <c r="D285" s="50" t="s">
        <v>561</v>
      </c>
      <c r="E285" s="50" t="s">
        <v>562</v>
      </c>
      <c r="F285" s="12">
        <v>25</v>
      </c>
      <c r="G285" s="40">
        <v>75</v>
      </c>
      <c r="H285" s="12">
        <v>0</v>
      </c>
      <c r="I285" s="12">
        <v>75</v>
      </c>
      <c r="J285" s="40">
        <v>0</v>
      </c>
      <c r="K285" s="40">
        <v>75</v>
      </c>
      <c r="L285" s="51"/>
      <c r="M285" s="50"/>
    </row>
    <row r="286" spans="1:13" s="25" customFormat="1" ht="90">
      <c r="A286" s="49">
        <v>12205</v>
      </c>
      <c r="B286" s="50" t="s">
        <v>461</v>
      </c>
      <c r="C286" s="50" t="s">
        <v>462</v>
      </c>
      <c r="D286" s="50" t="s">
        <v>563</v>
      </c>
      <c r="E286" s="50" t="s">
        <v>564</v>
      </c>
      <c r="F286" s="12">
        <v>25</v>
      </c>
      <c r="G286" s="40">
        <v>300</v>
      </c>
      <c r="H286" s="12">
        <v>0</v>
      </c>
      <c r="I286" s="12">
        <v>300</v>
      </c>
      <c r="J286" s="40">
        <v>0</v>
      </c>
      <c r="K286" s="40">
        <v>300</v>
      </c>
      <c r="L286" s="51"/>
      <c r="M286" s="50"/>
    </row>
    <row r="287" spans="1:13" s="25" customFormat="1" ht="60">
      <c r="A287" s="49">
        <v>12205</v>
      </c>
      <c r="B287" s="50" t="s">
        <v>461</v>
      </c>
      <c r="C287" s="50" t="s">
        <v>462</v>
      </c>
      <c r="D287" s="50" t="s">
        <v>565</v>
      </c>
      <c r="E287" s="50" t="s">
        <v>566</v>
      </c>
      <c r="F287" s="12">
        <v>25</v>
      </c>
      <c r="G287" s="40">
        <v>300</v>
      </c>
      <c r="H287" s="12">
        <v>0</v>
      </c>
      <c r="I287" s="12">
        <v>300</v>
      </c>
      <c r="J287" s="40">
        <v>0</v>
      </c>
      <c r="K287" s="40">
        <v>300</v>
      </c>
      <c r="L287" s="51"/>
      <c r="M287" s="50"/>
    </row>
    <row r="288" spans="1:13" ht="75">
      <c r="A288" s="7">
        <v>12205</v>
      </c>
      <c r="B288" s="8" t="s">
        <v>461</v>
      </c>
      <c r="C288" s="8" t="s">
        <v>553</v>
      </c>
      <c r="D288" s="8" t="s">
        <v>567</v>
      </c>
      <c r="E288" s="8" t="s">
        <v>555</v>
      </c>
      <c r="F288" s="9">
        <f aca="true" t="shared" si="43" ref="F288:F305">K288/12</f>
        <v>30.429930327134002</v>
      </c>
      <c r="G288" s="9">
        <v>362.4408574944</v>
      </c>
      <c r="H288" s="12">
        <f aca="true" t="shared" si="44" ref="H288:H305">PRODUCT(G288,0.0075)</f>
        <v>2.718306431208</v>
      </c>
      <c r="I288" s="9">
        <f aca="true" t="shared" si="45" ref="I288:I305">SUM(G288:H288)</f>
        <v>365.159163925608</v>
      </c>
      <c r="J288" s="9">
        <v>0</v>
      </c>
      <c r="K288" s="9">
        <f aca="true" t="shared" si="46" ref="K288:K305">SUM(I288:J288)</f>
        <v>365.159163925608</v>
      </c>
      <c r="L288" s="9"/>
      <c r="M288" s="8"/>
    </row>
    <row r="289" spans="1:13" ht="90">
      <c r="A289" s="7">
        <v>12205</v>
      </c>
      <c r="B289" s="8" t="s">
        <v>461</v>
      </c>
      <c r="C289" s="8" t="s">
        <v>553</v>
      </c>
      <c r="D289" s="8" t="s">
        <v>568</v>
      </c>
      <c r="E289" s="8" t="s">
        <v>569</v>
      </c>
      <c r="F289" s="9">
        <f t="shared" si="43"/>
        <v>59.74957941260231</v>
      </c>
      <c r="G289" s="9">
        <v>711.65752153968</v>
      </c>
      <c r="H289" s="12">
        <f t="shared" si="44"/>
        <v>5.3374314115476</v>
      </c>
      <c r="I289" s="9">
        <f t="shared" si="45"/>
        <v>716.9949529512277</v>
      </c>
      <c r="J289" s="9">
        <v>0</v>
      </c>
      <c r="K289" s="9">
        <f t="shared" si="46"/>
        <v>716.9949529512277</v>
      </c>
      <c r="L289" s="9"/>
      <c r="M289" s="8"/>
    </row>
    <row r="290" spans="1:13" ht="90">
      <c r="A290" s="7">
        <v>12205</v>
      </c>
      <c r="B290" s="8" t="s">
        <v>461</v>
      </c>
      <c r="C290" s="8" t="s">
        <v>570</v>
      </c>
      <c r="D290" s="8" t="s">
        <v>571</v>
      </c>
      <c r="E290" s="8" t="s">
        <v>572</v>
      </c>
      <c r="F290" s="9">
        <f t="shared" si="43"/>
        <v>95.06269112669192</v>
      </c>
      <c r="G290" s="9">
        <v>1132.26034096308</v>
      </c>
      <c r="H290" s="12">
        <f t="shared" si="44"/>
        <v>8.4919525572231</v>
      </c>
      <c r="I290" s="9">
        <f t="shared" si="45"/>
        <v>1140.752293520303</v>
      </c>
      <c r="J290" s="9">
        <v>0</v>
      </c>
      <c r="K290" s="9">
        <f t="shared" si="46"/>
        <v>1140.752293520303</v>
      </c>
      <c r="L290" s="9"/>
      <c r="M290" s="8"/>
    </row>
    <row r="291" spans="1:13" ht="90">
      <c r="A291" s="7">
        <v>12205</v>
      </c>
      <c r="B291" s="8" t="s">
        <v>461</v>
      </c>
      <c r="C291" s="8" t="s">
        <v>570</v>
      </c>
      <c r="D291" s="8" t="s">
        <v>573</v>
      </c>
      <c r="E291" s="8" t="s">
        <v>574</v>
      </c>
      <c r="F291" s="9">
        <f t="shared" si="43"/>
        <v>301.2665906204939</v>
      </c>
      <c r="G291" s="9">
        <v>3588.2869354302</v>
      </c>
      <c r="H291" s="12">
        <f t="shared" si="44"/>
        <v>26.9121520157265</v>
      </c>
      <c r="I291" s="9">
        <f t="shared" si="45"/>
        <v>3615.1990874459266</v>
      </c>
      <c r="J291" s="9">
        <v>0</v>
      </c>
      <c r="K291" s="9">
        <f t="shared" si="46"/>
        <v>3615.1990874459266</v>
      </c>
      <c r="L291" s="9"/>
      <c r="M291" s="8"/>
    </row>
    <row r="292" spans="1:13" ht="105">
      <c r="A292" s="7">
        <v>12205</v>
      </c>
      <c r="B292" s="8" t="s">
        <v>461</v>
      </c>
      <c r="C292" s="8" t="s">
        <v>570</v>
      </c>
      <c r="D292" s="8" t="s">
        <v>575</v>
      </c>
      <c r="E292" s="8" t="s">
        <v>576</v>
      </c>
      <c r="F292" s="9">
        <f t="shared" si="43"/>
        <v>250.82075679777543</v>
      </c>
      <c r="G292" s="9">
        <v>2987.44325714472</v>
      </c>
      <c r="H292" s="12">
        <f t="shared" si="44"/>
        <v>22.4058244285854</v>
      </c>
      <c r="I292" s="9">
        <f t="shared" si="45"/>
        <v>3009.8490815733053</v>
      </c>
      <c r="J292" s="9">
        <v>0</v>
      </c>
      <c r="K292" s="9">
        <f t="shared" si="46"/>
        <v>3009.8490815733053</v>
      </c>
      <c r="L292" s="9"/>
      <c r="M292" s="8"/>
    </row>
    <row r="293" spans="1:13" ht="90">
      <c r="A293" s="7">
        <v>12205</v>
      </c>
      <c r="B293" s="8" t="s">
        <v>461</v>
      </c>
      <c r="C293" s="8" t="s">
        <v>570</v>
      </c>
      <c r="D293" s="8" t="s">
        <v>577</v>
      </c>
      <c r="E293" s="8" t="s">
        <v>578</v>
      </c>
      <c r="F293" s="9">
        <f t="shared" si="43"/>
        <v>302.6133206451069</v>
      </c>
      <c r="G293" s="9">
        <v>3604.32739229904</v>
      </c>
      <c r="H293" s="12">
        <f t="shared" si="44"/>
        <v>27.0324554422428</v>
      </c>
      <c r="I293" s="9">
        <f t="shared" si="45"/>
        <v>3631.359847741283</v>
      </c>
      <c r="J293" s="9">
        <v>0</v>
      </c>
      <c r="K293" s="9">
        <f t="shared" si="46"/>
        <v>3631.359847741283</v>
      </c>
      <c r="L293" s="9"/>
      <c r="M293" s="8"/>
    </row>
    <row r="294" spans="1:13" ht="165">
      <c r="A294" s="7">
        <v>12205</v>
      </c>
      <c r="B294" s="8" t="s">
        <v>461</v>
      </c>
      <c r="C294" s="8" t="s">
        <v>570</v>
      </c>
      <c r="D294" s="8" t="s">
        <v>579</v>
      </c>
      <c r="E294" s="8" t="s">
        <v>580</v>
      </c>
      <c r="F294" s="9">
        <f t="shared" si="43"/>
        <v>303.07593782913426</v>
      </c>
      <c r="G294" s="9">
        <v>3609.83747290284</v>
      </c>
      <c r="H294" s="12">
        <f t="shared" si="44"/>
        <v>27.0737810467713</v>
      </c>
      <c r="I294" s="9">
        <f t="shared" si="45"/>
        <v>3636.9112539496114</v>
      </c>
      <c r="J294" s="9">
        <v>0</v>
      </c>
      <c r="K294" s="9">
        <f t="shared" si="46"/>
        <v>3636.9112539496114</v>
      </c>
      <c r="L294" s="9"/>
      <c r="M294" s="8"/>
    </row>
    <row r="295" spans="1:13" ht="135">
      <c r="A295" s="7">
        <v>12205</v>
      </c>
      <c r="B295" s="8" t="s">
        <v>461</v>
      </c>
      <c r="C295" s="8" t="s">
        <v>570</v>
      </c>
      <c r="D295" s="8" t="s">
        <v>581</v>
      </c>
      <c r="E295" s="8" t="s">
        <v>582</v>
      </c>
      <c r="F295" s="9">
        <f t="shared" si="43"/>
        <v>94.56923279706272</v>
      </c>
      <c r="G295" s="9">
        <v>1126.38292165236</v>
      </c>
      <c r="H295" s="12">
        <f t="shared" si="44"/>
        <v>8.4478719123927</v>
      </c>
      <c r="I295" s="9">
        <f t="shared" si="45"/>
        <v>1134.8307935647526</v>
      </c>
      <c r="J295" s="9">
        <v>0</v>
      </c>
      <c r="K295" s="9">
        <f t="shared" si="46"/>
        <v>1134.8307935647526</v>
      </c>
      <c r="L295" s="9"/>
      <c r="M295" s="8"/>
    </row>
    <row r="296" spans="1:13" ht="90">
      <c r="A296" s="7">
        <v>12205</v>
      </c>
      <c r="B296" s="8" t="s">
        <v>461</v>
      </c>
      <c r="C296" s="8" t="s">
        <v>570</v>
      </c>
      <c r="D296" s="8" t="s">
        <v>583</v>
      </c>
      <c r="E296" s="8" t="s">
        <v>584</v>
      </c>
      <c r="F296" s="9">
        <f t="shared" si="43"/>
        <v>69.82435364253179</v>
      </c>
      <c r="G296" s="9">
        <v>831.65483246688</v>
      </c>
      <c r="H296" s="12">
        <f t="shared" si="44"/>
        <v>6.237411243501599</v>
      </c>
      <c r="I296" s="9">
        <f t="shared" si="45"/>
        <v>837.8922437103815</v>
      </c>
      <c r="J296" s="9">
        <v>0</v>
      </c>
      <c r="K296" s="9">
        <f t="shared" si="46"/>
        <v>837.8922437103815</v>
      </c>
      <c r="L296" s="9"/>
      <c r="M296" s="8"/>
    </row>
    <row r="297" spans="1:13" ht="105">
      <c r="A297" s="7">
        <v>12205</v>
      </c>
      <c r="B297" s="8" t="s">
        <v>461</v>
      </c>
      <c r="C297" s="8" t="s">
        <v>585</v>
      </c>
      <c r="D297" s="8" t="s">
        <v>586</v>
      </c>
      <c r="E297" s="8" t="s">
        <v>587</v>
      </c>
      <c r="F297" s="9">
        <f t="shared" si="43"/>
        <v>191.2048223494477</v>
      </c>
      <c r="G297" s="9">
        <v>2277.37753666836</v>
      </c>
      <c r="H297" s="12">
        <f t="shared" si="44"/>
        <v>17.0803315250127</v>
      </c>
      <c r="I297" s="9">
        <f t="shared" si="45"/>
        <v>2294.4578681933726</v>
      </c>
      <c r="J297" s="9">
        <v>0</v>
      </c>
      <c r="K297" s="9">
        <f t="shared" si="46"/>
        <v>2294.4578681933726</v>
      </c>
      <c r="L297" s="9"/>
      <c r="M297" s="8"/>
    </row>
    <row r="298" spans="1:13" ht="120">
      <c r="A298" s="7">
        <v>12205</v>
      </c>
      <c r="B298" s="8" t="s">
        <v>461</v>
      </c>
      <c r="C298" s="8" t="s">
        <v>585</v>
      </c>
      <c r="D298" s="8" t="s">
        <v>588</v>
      </c>
      <c r="E298" s="8" t="s">
        <v>589</v>
      </c>
      <c r="F298" s="9">
        <f t="shared" si="43"/>
        <v>154.19544762725772</v>
      </c>
      <c r="G298" s="9">
        <v>1836.57108836436</v>
      </c>
      <c r="H298" s="12">
        <f t="shared" si="44"/>
        <v>13.7742831627327</v>
      </c>
      <c r="I298" s="9">
        <f t="shared" si="45"/>
        <v>1850.3453715270928</v>
      </c>
      <c r="J298" s="9">
        <v>0</v>
      </c>
      <c r="K298" s="9">
        <f t="shared" si="46"/>
        <v>1850.3453715270928</v>
      </c>
      <c r="L298" s="9"/>
      <c r="M298" s="8"/>
    </row>
    <row r="299" spans="1:13" ht="90">
      <c r="A299" s="7">
        <v>12205</v>
      </c>
      <c r="B299" s="8" t="s">
        <v>461</v>
      </c>
      <c r="C299" s="8" t="s">
        <v>585</v>
      </c>
      <c r="D299" s="8" t="s">
        <v>590</v>
      </c>
      <c r="E299" s="8" t="s">
        <v>591</v>
      </c>
      <c r="F299" s="9">
        <f t="shared" si="43"/>
        <v>187.3908006766887</v>
      </c>
      <c r="G299" s="9">
        <v>2231.94998324592</v>
      </c>
      <c r="H299" s="12">
        <f t="shared" si="44"/>
        <v>16.7396248743444</v>
      </c>
      <c r="I299" s="9">
        <f t="shared" si="45"/>
        <v>2248.6896081202644</v>
      </c>
      <c r="J299" s="9">
        <v>0</v>
      </c>
      <c r="K299" s="9">
        <f t="shared" si="46"/>
        <v>2248.6896081202644</v>
      </c>
      <c r="L299" s="9"/>
      <c r="M299" s="8"/>
    </row>
    <row r="300" spans="1:13" ht="90">
      <c r="A300" s="7">
        <v>12205</v>
      </c>
      <c r="B300" s="8" t="s">
        <v>461</v>
      </c>
      <c r="C300" s="8" t="s">
        <v>585</v>
      </c>
      <c r="D300" s="8" t="s">
        <v>592</v>
      </c>
      <c r="E300" s="8" t="s">
        <v>593</v>
      </c>
      <c r="F300" s="9">
        <f t="shared" si="43"/>
        <v>349.1731701219954</v>
      </c>
      <c r="G300" s="9">
        <v>4158.8863935126</v>
      </c>
      <c r="H300" s="12">
        <f t="shared" si="44"/>
        <v>31.1916479513445</v>
      </c>
      <c r="I300" s="9">
        <f t="shared" si="45"/>
        <v>4190.078041463945</v>
      </c>
      <c r="J300" s="9">
        <v>0</v>
      </c>
      <c r="K300" s="9">
        <f t="shared" si="46"/>
        <v>4190.078041463945</v>
      </c>
      <c r="L300" s="9"/>
      <c r="M300" s="8"/>
    </row>
    <row r="301" spans="1:13" ht="135">
      <c r="A301" s="7">
        <v>12205</v>
      </c>
      <c r="B301" s="8" t="s">
        <v>461</v>
      </c>
      <c r="C301" s="8" t="s">
        <v>585</v>
      </c>
      <c r="D301" s="8" t="s">
        <v>594</v>
      </c>
      <c r="E301" s="8" t="s">
        <v>595</v>
      </c>
      <c r="F301" s="9">
        <f t="shared" si="43"/>
        <v>69.11500729368983</v>
      </c>
      <c r="G301" s="9">
        <v>823.20604220772</v>
      </c>
      <c r="H301" s="12">
        <f t="shared" si="44"/>
        <v>6.1740453165578995</v>
      </c>
      <c r="I301" s="9">
        <f t="shared" si="45"/>
        <v>829.3800875242779</v>
      </c>
      <c r="J301" s="9">
        <v>0</v>
      </c>
      <c r="K301" s="9">
        <f t="shared" si="46"/>
        <v>829.3800875242779</v>
      </c>
      <c r="L301" s="9"/>
      <c r="M301" s="8"/>
    </row>
    <row r="302" spans="1:13" ht="105">
      <c r="A302" s="7">
        <v>12205</v>
      </c>
      <c r="B302" s="8" t="s">
        <v>461</v>
      </c>
      <c r="C302" s="8" t="s">
        <v>585</v>
      </c>
      <c r="D302" s="8" t="s">
        <v>596</v>
      </c>
      <c r="E302" s="8" t="s">
        <v>597</v>
      </c>
      <c r="F302" s="9">
        <f t="shared" si="43"/>
        <v>253.1441230997796</v>
      </c>
      <c r="G302" s="9">
        <v>3015.11610639936</v>
      </c>
      <c r="H302" s="12">
        <f t="shared" si="44"/>
        <v>22.6133707979952</v>
      </c>
      <c r="I302" s="9">
        <f t="shared" si="45"/>
        <v>3037.729477197355</v>
      </c>
      <c r="J302" s="9">
        <v>0</v>
      </c>
      <c r="K302" s="9">
        <f t="shared" si="46"/>
        <v>3037.729477197355</v>
      </c>
      <c r="L302" s="9"/>
      <c r="M302" s="8"/>
    </row>
    <row r="303" spans="1:13" ht="105">
      <c r="A303" s="7">
        <v>12205</v>
      </c>
      <c r="B303" s="8" t="s">
        <v>461</v>
      </c>
      <c r="C303" s="8" t="s">
        <v>598</v>
      </c>
      <c r="D303" s="8" t="s">
        <v>599</v>
      </c>
      <c r="E303" s="8" t="s">
        <v>600</v>
      </c>
      <c r="F303" s="9">
        <f t="shared" si="43"/>
        <v>56.778549052959825</v>
      </c>
      <c r="G303" s="9">
        <v>676.27055943972</v>
      </c>
      <c r="H303" s="12">
        <f t="shared" si="44"/>
        <v>5.0720291957979</v>
      </c>
      <c r="I303" s="9">
        <f t="shared" si="45"/>
        <v>681.3425886355179</v>
      </c>
      <c r="J303" s="9">
        <v>0</v>
      </c>
      <c r="K303" s="9">
        <f t="shared" si="46"/>
        <v>681.3425886355179</v>
      </c>
      <c r="L303" s="9"/>
      <c r="M303" s="8"/>
    </row>
    <row r="304" spans="1:13" ht="120">
      <c r="A304" s="7">
        <v>12205</v>
      </c>
      <c r="B304" s="8" t="s">
        <v>461</v>
      </c>
      <c r="C304" s="8" t="s">
        <v>598</v>
      </c>
      <c r="D304" s="8" t="s">
        <v>601</v>
      </c>
      <c r="E304" s="8" t="s">
        <v>602</v>
      </c>
      <c r="F304" s="9">
        <f t="shared" si="43"/>
        <v>13.313094518121126</v>
      </c>
      <c r="G304" s="9">
        <v>158.5678751538</v>
      </c>
      <c r="H304" s="12">
        <f t="shared" si="44"/>
        <v>1.1892590636534999</v>
      </c>
      <c r="I304" s="9">
        <f t="shared" si="45"/>
        <v>159.7571342174535</v>
      </c>
      <c r="J304" s="9">
        <v>0</v>
      </c>
      <c r="K304" s="9">
        <f t="shared" si="46"/>
        <v>159.7571342174535</v>
      </c>
      <c r="L304" s="9"/>
      <c r="M304" s="8"/>
    </row>
    <row r="305" spans="1:13" ht="105">
      <c r="A305" s="7">
        <v>12205</v>
      </c>
      <c r="B305" s="8" t="s">
        <v>461</v>
      </c>
      <c r="C305" s="8" t="s">
        <v>598</v>
      </c>
      <c r="D305" s="8" t="s">
        <v>603</v>
      </c>
      <c r="E305" s="8" t="s">
        <v>604</v>
      </c>
      <c r="F305" s="9">
        <f t="shared" si="43"/>
        <v>98.2393291236799</v>
      </c>
      <c r="G305" s="9">
        <v>1170.09622777584</v>
      </c>
      <c r="H305" s="12">
        <f t="shared" si="44"/>
        <v>8.775721708318798</v>
      </c>
      <c r="I305" s="9">
        <f t="shared" si="45"/>
        <v>1178.8719494841587</v>
      </c>
      <c r="J305" s="9">
        <v>0</v>
      </c>
      <c r="K305" s="9">
        <f t="shared" si="46"/>
        <v>1178.8719494841587</v>
      </c>
      <c r="L305" s="9"/>
      <c r="M305" s="8"/>
    </row>
    <row r="306" spans="1:13" s="25" customFormat="1" ht="60">
      <c r="A306" s="22">
        <v>12205</v>
      </c>
      <c r="B306" s="19" t="s">
        <v>461</v>
      </c>
      <c r="C306" s="19" t="s">
        <v>598</v>
      </c>
      <c r="D306" s="19" t="s">
        <v>605</v>
      </c>
      <c r="E306" s="19" t="s">
        <v>606</v>
      </c>
      <c r="F306" s="21">
        <v>0</v>
      </c>
      <c r="G306" s="21">
        <v>0</v>
      </c>
      <c r="H306" s="21">
        <v>0</v>
      </c>
      <c r="I306" s="21">
        <v>0</v>
      </c>
      <c r="J306" s="21">
        <v>0</v>
      </c>
      <c r="K306" s="21">
        <v>0</v>
      </c>
      <c r="L306" s="21"/>
      <c r="M306" s="19"/>
    </row>
    <row r="307" spans="1:13" s="25" customFormat="1" ht="60">
      <c r="A307" s="52">
        <v>12205</v>
      </c>
      <c r="B307" s="50" t="s">
        <v>461</v>
      </c>
      <c r="C307" s="50" t="s">
        <v>598</v>
      </c>
      <c r="D307" s="50" t="s">
        <v>607</v>
      </c>
      <c r="E307" s="50" t="s">
        <v>608</v>
      </c>
      <c r="F307" s="12">
        <v>25</v>
      </c>
      <c r="G307" s="40">
        <v>300</v>
      </c>
      <c r="H307" s="12">
        <v>0</v>
      </c>
      <c r="I307" s="12">
        <v>300</v>
      </c>
      <c r="J307" s="40">
        <v>0</v>
      </c>
      <c r="K307" s="40">
        <v>300</v>
      </c>
      <c r="L307" s="51"/>
      <c r="M307" s="51"/>
    </row>
    <row r="308" spans="1:13" s="25" customFormat="1" ht="60">
      <c r="A308" s="52">
        <v>12205</v>
      </c>
      <c r="B308" s="50" t="s">
        <v>461</v>
      </c>
      <c r="C308" s="50" t="s">
        <v>598</v>
      </c>
      <c r="D308" s="50" t="s">
        <v>609</v>
      </c>
      <c r="E308" s="50" t="s">
        <v>610</v>
      </c>
      <c r="F308" s="12">
        <v>25</v>
      </c>
      <c r="G308" s="40">
        <v>300</v>
      </c>
      <c r="H308" s="12">
        <v>0</v>
      </c>
      <c r="I308" s="12">
        <v>300</v>
      </c>
      <c r="J308" s="40">
        <v>0</v>
      </c>
      <c r="K308" s="40">
        <v>300</v>
      </c>
      <c r="L308" s="51"/>
      <c r="M308" s="51"/>
    </row>
    <row r="309" spans="1:13" s="25" customFormat="1" ht="60">
      <c r="A309" s="52">
        <v>12205</v>
      </c>
      <c r="B309" s="50" t="s">
        <v>461</v>
      </c>
      <c r="C309" s="50" t="s">
        <v>598</v>
      </c>
      <c r="D309" s="50" t="s">
        <v>611</v>
      </c>
      <c r="E309" s="50" t="s">
        <v>612</v>
      </c>
      <c r="F309" s="12">
        <v>25</v>
      </c>
      <c r="G309" s="40">
        <v>300</v>
      </c>
      <c r="H309" s="12">
        <v>0</v>
      </c>
      <c r="I309" s="12">
        <v>300</v>
      </c>
      <c r="J309" s="40">
        <v>0</v>
      </c>
      <c r="K309" s="40">
        <v>300</v>
      </c>
      <c r="L309" s="51"/>
      <c r="M309" s="51"/>
    </row>
    <row r="310" spans="1:13" ht="105">
      <c r="A310" s="7">
        <v>12205</v>
      </c>
      <c r="B310" s="8" t="s">
        <v>461</v>
      </c>
      <c r="C310" s="8" t="s">
        <v>598</v>
      </c>
      <c r="D310" s="8" t="s">
        <v>613</v>
      </c>
      <c r="E310" s="8" t="s">
        <v>614</v>
      </c>
      <c r="F310" s="9">
        <f>K310/12</f>
        <v>109.5888707051515</v>
      </c>
      <c r="G310" s="9">
        <v>1305.2768719224</v>
      </c>
      <c r="H310" s="12">
        <f>PRODUCT(G310,0.0075)</f>
        <v>9.789576539418</v>
      </c>
      <c r="I310" s="9">
        <f>SUM(G310:H310)</f>
        <v>1315.066448461818</v>
      </c>
      <c r="J310" s="9">
        <v>0</v>
      </c>
      <c r="K310" s="9">
        <f>SUM(I310:J310)</f>
        <v>1315.066448461818</v>
      </c>
      <c r="L310" s="9"/>
      <c r="M310" s="8"/>
    </row>
    <row r="311" spans="1:13" ht="75">
      <c r="A311" s="35">
        <v>12205</v>
      </c>
      <c r="B311" s="36" t="s">
        <v>461</v>
      </c>
      <c r="C311" s="36" t="s">
        <v>462</v>
      </c>
      <c r="D311" s="53" t="s">
        <v>615</v>
      </c>
      <c r="E311" s="8" t="s">
        <v>616</v>
      </c>
      <c r="F311" s="9">
        <v>0</v>
      </c>
      <c r="G311" s="9">
        <v>0</v>
      </c>
      <c r="H311" s="9">
        <v>0</v>
      </c>
      <c r="I311" s="9">
        <v>0</v>
      </c>
      <c r="J311" s="9">
        <v>0</v>
      </c>
      <c r="K311" s="9">
        <v>0</v>
      </c>
      <c r="L311" s="12"/>
      <c r="M311" s="11"/>
    </row>
    <row r="65533" ht="15">
      <c r="K65533" s="3">
        <f>SUBTOTAL(9,K2:K65532)</f>
        <v>781638.6257992855</v>
      </c>
    </row>
  </sheetData>
  <sheetProtection selectLockedCells="1" selectUnlockedCells="1"/>
  <printOptions/>
  <pageMargins left="0.11805555555555555" right="0.31527777777777777" top="0.19652777777777777" bottom="0.2965277777777778" header="0.19652777777777777" footer="0.15763888888888888"/>
  <pageSetup horizontalDpi="300" verticalDpi="300" orientation="landscape" paperSize="77" scale="55" r:id="rId1"/>
  <headerFooter alignWithMargins="0">
    <oddFooter>&amp;L&amp;"Arial,Normale"&amp;10LISTA                       DELLE &amp;C&amp;"Arial,Normale"&amp;10RENDITE  &amp;R&amp;"Arial,Normale"&amp;10PATRIMONIALI               2019</oddFooter>
  </headerFooter>
</worksheet>
</file>

<file path=xl/worksheets/sheet2.xml><?xml version="1.0" encoding="utf-8"?>
<worksheet xmlns="http://schemas.openxmlformats.org/spreadsheetml/2006/main" xmlns:r="http://schemas.openxmlformats.org/officeDocument/2006/relationships">
  <dimension ref="A1:I70"/>
  <sheetViews>
    <sheetView zoomScalePageLayoutView="0" workbookViewId="0" topLeftCell="A1">
      <selection activeCell="D13" sqref="D13"/>
    </sheetView>
  </sheetViews>
  <sheetFormatPr defaultColWidth="9.140625" defaultRowHeight="15"/>
  <cols>
    <col min="1" max="1" width="64.140625" style="54" customWidth="1"/>
    <col min="2" max="2" width="69.421875" style="55" customWidth="1"/>
    <col min="3" max="3" width="12.00390625" style="56" customWidth="1"/>
    <col min="4" max="4" width="39.8515625" style="57" customWidth="1"/>
    <col min="5" max="5" width="80.7109375" style="57" customWidth="1"/>
    <col min="6" max="6" width="102.57421875" style="57" customWidth="1"/>
    <col min="7" max="7" width="105.57421875" style="57" customWidth="1"/>
    <col min="8" max="8" width="95.57421875" style="57" customWidth="1"/>
    <col min="9" max="9" width="103.57421875" style="57" customWidth="1"/>
    <col min="10" max="10" width="100.421875" style="57" customWidth="1"/>
    <col min="11" max="11" width="117.00390625" style="57" customWidth="1"/>
    <col min="12" max="12" width="19.57421875" style="57" customWidth="1"/>
    <col min="13" max="13" width="67.140625" style="57" customWidth="1"/>
    <col min="14" max="14" width="98.8515625" style="57" customWidth="1"/>
    <col min="15" max="15" width="20.7109375" style="57" customWidth="1"/>
    <col min="16" max="16" width="153.7109375" style="57" customWidth="1"/>
    <col min="17" max="17" width="156.28125" style="57" customWidth="1"/>
    <col min="18" max="18" width="155.140625" style="57" customWidth="1"/>
    <col min="19" max="19" width="155.28125" style="57" customWidth="1"/>
    <col min="20" max="20" width="51.8515625" style="57" customWidth="1"/>
    <col min="21" max="21" width="85.8515625" style="57" customWidth="1"/>
    <col min="22" max="22" width="89.00390625" style="57" customWidth="1"/>
    <col min="23" max="23" width="113.00390625" style="57" customWidth="1"/>
    <col min="24" max="24" width="70.7109375" style="57" customWidth="1"/>
    <col min="25" max="25" width="36.28125" style="57" customWidth="1"/>
    <col min="26" max="26" width="80.7109375" style="57" customWidth="1"/>
    <col min="27" max="27" width="102.57421875" style="57" customWidth="1"/>
    <col min="28" max="28" width="105.57421875" style="57" customWidth="1"/>
    <col min="29" max="29" width="95.57421875" style="57" customWidth="1"/>
    <col min="30" max="30" width="103.57421875" style="57" customWidth="1"/>
    <col min="31" max="31" width="100.421875" style="57" customWidth="1"/>
    <col min="32" max="32" width="117.00390625" style="57" customWidth="1"/>
    <col min="33" max="33" width="19.57421875" style="57" customWidth="1"/>
    <col min="34" max="34" width="67.140625" style="57" customWidth="1"/>
    <col min="35" max="35" width="98.8515625" style="57" customWidth="1"/>
    <col min="36" max="36" width="20.7109375" style="57" customWidth="1"/>
    <col min="37" max="37" width="153.7109375" style="57" customWidth="1"/>
    <col min="38" max="38" width="156.28125" style="57" customWidth="1"/>
    <col min="39" max="39" width="155.140625" style="57" customWidth="1"/>
    <col min="40" max="40" width="155.28125" style="57" customWidth="1"/>
    <col min="41" max="41" width="51.8515625" style="57" customWidth="1"/>
    <col min="42" max="42" width="85.8515625" style="57" customWidth="1"/>
    <col min="43" max="43" width="89.00390625" style="57" customWidth="1"/>
    <col min="44" max="44" width="25.7109375" style="57" customWidth="1"/>
    <col min="45" max="45" width="28.8515625" style="57" customWidth="1"/>
    <col min="46" max="77" width="6.57421875" style="57" customWidth="1"/>
    <col min="78" max="149" width="7.57421875" style="57" customWidth="1"/>
    <col min="150" max="164" width="8.57421875" style="57" customWidth="1"/>
    <col min="165" max="165" width="18.28125" style="57" customWidth="1"/>
    <col min="166" max="16384" width="9.140625" style="57" customWidth="1"/>
  </cols>
  <sheetData>
    <row r="1" ht="15">
      <c r="A1" s="58"/>
    </row>
    <row r="2" ht="15">
      <c r="A2" s="58"/>
    </row>
    <row r="3" spans="1:9" ht="15">
      <c r="A3" s="115" t="s">
        <v>621</v>
      </c>
      <c r="B3" s="114"/>
      <c r="C3" s="120"/>
      <c r="D3"/>
      <c r="E3" s="60"/>
      <c r="F3" s="61"/>
      <c r="G3" s="62"/>
      <c r="H3" s="63"/>
      <c r="I3" s="64"/>
    </row>
    <row r="4" spans="1:9" ht="15">
      <c r="A4" s="115" t="s">
        <v>0</v>
      </c>
      <c r="B4" s="115" t="s">
        <v>1</v>
      </c>
      <c r="C4" s="120" t="s">
        <v>622</v>
      </c>
      <c r="D4"/>
      <c r="E4" s="60"/>
      <c r="F4" s="65"/>
      <c r="G4" s="65"/>
      <c r="H4" s="66"/>
      <c r="I4" s="67"/>
    </row>
    <row r="5" spans="1:9" ht="15">
      <c r="A5" s="113">
        <v>12188</v>
      </c>
      <c r="B5" s="114"/>
      <c r="C5" s="121"/>
      <c r="D5"/>
      <c r="E5" s="60"/>
      <c r="F5" s="68"/>
      <c r="G5" s="69"/>
      <c r="H5" s="70"/>
      <c r="I5" s="71"/>
    </row>
    <row r="6" spans="1:9" ht="15">
      <c r="A6" s="116"/>
      <c r="B6" s="117" t="s">
        <v>10</v>
      </c>
      <c r="C6" s="122">
        <v>105653.96076186265</v>
      </c>
      <c r="D6"/>
      <c r="E6" s="60"/>
      <c r="F6" s="72"/>
      <c r="G6" s="72"/>
      <c r="H6" s="73"/>
      <c r="I6" s="74"/>
    </row>
    <row r="7" spans="1:9" ht="15">
      <c r="A7" s="116">
        <v>12199</v>
      </c>
      <c r="B7" s="117"/>
      <c r="C7" s="122"/>
      <c r="D7"/>
      <c r="E7" s="60"/>
      <c r="F7" s="75"/>
      <c r="G7" s="75"/>
      <c r="H7" s="76"/>
      <c r="I7" s="77"/>
    </row>
    <row r="8" spans="1:9" ht="15">
      <c r="A8" s="116"/>
      <c r="B8" s="117" t="s">
        <v>112</v>
      </c>
      <c r="C8" s="122">
        <v>101298.21627302057</v>
      </c>
      <c r="D8"/>
      <c r="E8" s="60"/>
      <c r="F8" s="75"/>
      <c r="G8" s="75"/>
      <c r="H8" s="76"/>
      <c r="I8" s="77"/>
    </row>
    <row r="9" spans="1:9" ht="15">
      <c r="A9" s="116">
        <v>12201</v>
      </c>
      <c r="B9" s="117"/>
      <c r="C9" s="122"/>
      <c r="D9"/>
      <c r="E9" s="60"/>
      <c r="F9" s="75"/>
      <c r="G9" s="75"/>
      <c r="H9" s="76"/>
      <c r="I9" s="77"/>
    </row>
    <row r="10" spans="1:9" ht="15">
      <c r="A10" s="116"/>
      <c r="B10" s="117" t="s">
        <v>251</v>
      </c>
      <c r="C10" s="122">
        <v>383067.67653382814</v>
      </c>
      <c r="D10"/>
      <c r="E10" s="60"/>
      <c r="F10" s="75"/>
      <c r="G10" s="75"/>
      <c r="H10" s="76"/>
      <c r="I10" s="77"/>
    </row>
    <row r="11" spans="1:9" ht="15">
      <c r="A11" s="116">
        <v>12202</v>
      </c>
      <c r="B11" s="117"/>
      <c r="C11" s="122"/>
      <c r="D11"/>
      <c r="E11" s="60"/>
      <c r="F11" s="78"/>
      <c r="G11" s="78"/>
      <c r="H11" s="79"/>
      <c r="I11" s="80"/>
    </row>
    <row r="12" spans="1:9" ht="15">
      <c r="A12" s="116"/>
      <c r="B12" s="117" t="s">
        <v>412</v>
      </c>
      <c r="C12" s="122">
        <v>137801.5139465489</v>
      </c>
      <c r="D12"/>
      <c r="E12" s="60"/>
      <c r="F12" s="68"/>
      <c r="G12" s="69"/>
      <c r="H12" s="70"/>
      <c r="I12" s="71"/>
    </row>
    <row r="13" spans="1:9" ht="15">
      <c r="A13" s="116">
        <v>12205</v>
      </c>
      <c r="B13" s="117"/>
      <c r="C13" s="122"/>
      <c r="D13"/>
      <c r="E13" s="60"/>
      <c r="F13" s="72"/>
      <c r="G13" s="72"/>
      <c r="H13" s="73"/>
      <c r="I13" s="74"/>
    </row>
    <row r="14" spans="1:9" ht="15">
      <c r="A14" s="116"/>
      <c r="B14" s="117" t="s">
        <v>461</v>
      </c>
      <c r="C14" s="122">
        <v>53817.25828402544</v>
      </c>
      <c r="D14"/>
      <c r="E14" s="60"/>
      <c r="F14" s="75"/>
      <c r="G14" s="75"/>
      <c r="H14" s="76"/>
      <c r="I14" s="77"/>
    </row>
    <row r="15" spans="1:9" ht="15">
      <c r="A15" s="118" t="s">
        <v>617</v>
      </c>
      <c r="B15" s="119"/>
      <c r="C15" s="123">
        <v>781638.6257992857</v>
      </c>
      <c r="D15"/>
      <c r="E15" s="60"/>
      <c r="F15" s="75"/>
      <c r="G15" s="75"/>
      <c r="H15" s="76"/>
      <c r="I15" s="77"/>
    </row>
    <row r="16" spans="1:9" ht="15">
      <c r="A16" s="60"/>
      <c r="B16" s="60"/>
      <c r="C16" s="60"/>
      <c r="D16" s="60"/>
      <c r="E16" s="60"/>
      <c r="F16" s="75"/>
      <c r="G16" s="75"/>
      <c r="H16" s="76"/>
      <c r="I16" s="77"/>
    </row>
    <row r="17" spans="2:9" ht="15">
      <c r="B17" s="60"/>
      <c r="C17" s="60"/>
      <c r="D17" s="60"/>
      <c r="E17" s="60"/>
      <c r="F17" s="75"/>
      <c r="G17" s="75"/>
      <c r="H17" s="76"/>
      <c r="I17" s="77"/>
    </row>
    <row r="18" spans="2:9" ht="15">
      <c r="B18" s="60"/>
      <c r="C18" s="60"/>
      <c r="D18" s="60"/>
      <c r="E18" s="60"/>
      <c r="F18" s="75"/>
      <c r="G18" s="75"/>
      <c r="H18" s="76"/>
      <c r="I18" s="77"/>
    </row>
    <row r="19" spans="2:9" ht="15">
      <c r="B19" s="60"/>
      <c r="C19" s="60"/>
      <c r="D19" s="60"/>
      <c r="E19" s="60"/>
      <c r="F19" s="78"/>
      <c r="G19" s="78"/>
      <c r="H19" s="79"/>
      <c r="I19" s="80"/>
    </row>
    <row r="20" spans="2:9" ht="15">
      <c r="B20" s="60"/>
      <c r="C20" s="60"/>
      <c r="D20" s="60"/>
      <c r="E20" s="60"/>
      <c r="F20" s="68"/>
      <c r="G20" s="69"/>
      <c r="H20" s="70"/>
      <c r="I20" s="71"/>
    </row>
    <row r="21" spans="2:9" ht="15">
      <c r="B21" s="60"/>
      <c r="C21" s="60"/>
      <c r="D21" s="60"/>
      <c r="E21" s="60"/>
      <c r="F21" s="72"/>
      <c r="G21" s="72"/>
      <c r="H21" s="73"/>
      <c r="I21" s="74"/>
    </row>
    <row r="22" spans="2:9" ht="15">
      <c r="B22" s="60"/>
      <c r="C22" s="81"/>
      <c r="D22" s="60"/>
      <c r="E22" s="60"/>
      <c r="F22" s="75"/>
      <c r="G22" s="75"/>
      <c r="H22" s="76"/>
      <c r="I22" s="77"/>
    </row>
    <row r="23" spans="2:9" ht="15">
      <c r="B23" s="60"/>
      <c r="C23" s="81"/>
      <c r="D23" s="60"/>
      <c r="E23" s="60"/>
      <c r="F23" s="75"/>
      <c r="G23" s="75"/>
      <c r="H23" s="76"/>
      <c r="I23" s="77"/>
    </row>
    <row r="24" spans="2:9" ht="15">
      <c r="B24" s="60"/>
      <c r="C24" s="81"/>
      <c r="D24" s="60"/>
      <c r="E24" s="60"/>
      <c r="F24" s="78"/>
      <c r="G24" s="78"/>
      <c r="H24" s="79"/>
      <c r="I24" s="80"/>
    </row>
    <row r="25" spans="2:9" ht="15">
      <c r="B25" s="60"/>
      <c r="C25" s="81"/>
      <c r="D25" s="60"/>
      <c r="E25" s="60"/>
      <c r="F25" s="68"/>
      <c r="G25" s="69"/>
      <c r="H25" s="70"/>
      <c r="I25" s="71"/>
    </row>
    <row r="26" spans="2:9" ht="15">
      <c r="B26" s="60"/>
      <c r="C26" s="81"/>
      <c r="D26" s="60"/>
      <c r="E26" s="60"/>
      <c r="F26" s="72"/>
      <c r="G26" s="72"/>
      <c r="H26" s="73"/>
      <c r="I26" s="74"/>
    </row>
    <row r="27" spans="2:9" ht="15">
      <c r="B27" s="60"/>
      <c r="C27" s="81"/>
      <c r="D27" s="60"/>
      <c r="E27" s="60"/>
      <c r="F27" s="75"/>
      <c r="G27" s="75"/>
      <c r="H27" s="76"/>
      <c r="I27" s="77"/>
    </row>
    <row r="28" spans="2:9" ht="15">
      <c r="B28" s="60"/>
      <c r="C28" s="81"/>
      <c r="D28" s="60"/>
      <c r="E28" s="60"/>
      <c r="F28" s="75"/>
      <c r="G28" s="75"/>
      <c r="H28" s="76"/>
      <c r="I28" s="77"/>
    </row>
    <row r="29" spans="2:9" ht="15">
      <c r="B29" s="60"/>
      <c r="C29" s="81"/>
      <c r="D29" s="60"/>
      <c r="E29" s="60"/>
      <c r="F29" s="75"/>
      <c r="G29" s="75"/>
      <c r="H29" s="76"/>
      <c r="I29" s="77"/>
    </row>
    <row r="30" spans="2:9" ht="15">
      <c r="B30" s="60"/>
      <c r="C30" s="81"/>
      <c r="D30" s="60"/>
      <c r="E30" s="60"/>
      <c r="F30" s="75"/>
      <c r="G30" s="75"/>
      <c r="H30" s="76"/>
      <c r="I30" s="77"/>
    </row>
    <row r="31" spans="2:9" ht="15">
      <c r="B31" s="60"/>
      <c r="C31" s="81"/>
      <c r="D31" s="60"/>
      <c r="E31" s="60"/>
      <c r="F31" s="75"/>
      <c r="G31" s="75"/>
      <c r="H31" s="76"/>
      <c r="I31" s="77"/>
    </row>
    <row r="32" spans="2:9" ht="15">
      <c r="B32" s="60"/>
      <c r="C32" s="81"/>
      <c r="D32" s="60"/>
      <c r="E32" s="60"/>
      <c r="F32" s="75"/>
      <c r="G32" s="75"/>
      <c r="H32" s="76"/>
      <c r="I32" s="77"/>
    </row>
    <row r="33" spans="1:9" ht="15">
      <c r="A33" s="60"/>
      <c r="B33" s="59"/>
      <c r="C33" s="81"/>
      <c r="D33" s="60"/>
      <c r="E33" s="60"/>
      <c r="F33" s="78"/>
      <c r="G33" s="78"/>
      <c r="H33" s="79"/>
      <c r="I33" s="80"/>
    </row>
    <row r="34" spans="1:9" ht="15">
      <c r="A34" s="60"/>
      <c r="B34" s="60"/>
      <c r="C34" s="81"/>
      <c r="D34" s="60"/>
      <c r="E34" s="60"/>
      <c r="F34" s="82"/>
      <c r="G34" s="83"/>
      <c r="H34" s="84"/>
      <c r="I34" s="85"/>
    </row>
    <row r="35" spans="1:4" ht="15">
      <c r="A35" s="60"/>
      <c r="B35" s="60"/>
      <c r="C35" s="81"/>
      <c r="D35" s="60"/>
    </row>
    <row r="36" spans="1:4" ht="15">
      <c r="A36" s="60"/>
      <c r="B36" s="60"/>
      <c r="C36" s="81"/>
      <c r="D36" s="60"/>
    </row>
    <row r="37" spans="1:4" ht="15">
      <c r="A37" s="60"/>
      <c r="B37" s="60"/>
      <c r="C37" s="81"/>
      <c r="D37" s="60"/>
    </row>
    <row r="38" spans="1:4" ht="15">
      <c r="A38" s="60"/>
      <c r="B38" s="60"/>
      <c r="C38" s="81"/>
      <c r="D38" s="60"/>
    </row>
    <row r="39" spans="1:4" ht="15">
      <c r="A39" s="60"/>
      <c r="B39" s="60"/>
      <c r="C39" s="81"/>
      <c r="D39" s="60"/>
    </row>
    <row r="40" spans="1:4" ht="15">
      <c r="A40" s="60"/>
      <c r="B40" s="60"/>
      <c r="C40" s="81"/>
      <c r="D40" s="60"/>
    </row>
    <row r="41" spans="1:4" ht="15">
      <c r="A41" s="60"/>
      <c r="B41" s="60"/>
      <c r="C41" s="81"/>
      <c r="D41" s="60"/>
    </row>
    <row r="42" spans="1:4" ht="15">
      <c r="A42" s="60"/>
      <c r="B42" s="60"/>
      <c r="C42" s="81"/>
      <c r="D42" s="60"/>
    </row>
    <row r="43" spans="1:4" ht="15">
      <c r="A43" s="60"/>
      <c r="B43" s="60"/>
      <c r="C43" s="81"/>
      <c r="D43" s="60"/>
    </row>
    <row r="44" spans="1:4" ht="15">
      <c r="A44" s="60"/>
      <c r="B44" s="60"/>
      <c r="C44" s="81"/>
      <c r="D44" s="60"/>
    </row>
    <row r="45" spans="1:4" ht="15">
      <c r="A45" s="60"/>
      <c r="B45" s="60"/>
      <c r="C45" s="81"/>
      <c r="D45" s="60"/>
    </row>
    <row r="46" spans="1:4" ht="15">
      <c r="A46" s="60"/>
      <c r="B46" s="60"/>
      <c r="C46" s="81"/>
      <c r="D46" s="60"/>
    </row>
    <row r="47" spans="1:4" ht="15">
      <c r="A47" s="60"/>
      <c r="B47" s="60"/>
      <c r="C47" s="81"/>
      <c r="D47" s="60"/>
    </row>
    <row r="48" spans="1:3" ht="15">
      <c r="A48" s="86"/>
      <c r="B48" s="87"/>
      <c r="C48" s="88"/>
    </row>
    <row r="49" spans="1:3" ht="15">
      <c r="A49" s="86"/>
      <c r="B49" s="87"/>
      <c r="C49" s="88"/>
    </row>
    <row r="50" spans="1:3" ht="15">
      <c r="A50" s="86"/>
      <c r="B50" s="87"/>
      <c r="C50" s="88"/>
    </row>
    <row r="51" spans="1:3" ht="15">
      <c r="A51" s="86"/>
      <c r="B51" s="87"/>
      <c r="C51" s="88"/>
    </row>
    <row r="52" spans="1:3" ht="15">
      <c r="A52" s="86"/>
      <c r="B52" s="87"/>
      <c r="C52" s="88"/>
    </row>
    <row r="53" spans="1:3" ht="15">
      <c r="A53" s="89"/>
      <c r="B53" s="90"/>
      <c r="C53" s="91"/>
    </row>
    <row r="54" spans="1:3" ht="15">
      <c r="A54" s="92"/>
      <c r="B54" s="93"/>
      <c r="C54" s="94"/>
    </row>
    <row r="55" spans="1:3" ht="15">
      <c r="A55" s="95"/>
      <c r="B55" s="96"/>
      <c r="C55" s="97"/>
    </row>
    <row r="56" spans="1:3" ht="15">
      <c r="A56" s="86"/>
      <c r="B56" s="87"/>
      <c r="C56" s="88"/>
    </row>
    <row r="57" spans="1:3" ht="15">
      <c r="A57" s="86"/>
      <c r="B57" s="87"/>
      <c r="C57" s="88"/>
    </row>
    <row r="58" spans="1:3" ht="15">
      <c r="A58" s="86"/>
      <c r="B58" s="87"/>
      <c r="C58" s="88"/>
    </row>
    <row r="59" spans="1:3" ht="15">
      <c r="A59" s="98"/>
      <c r="B59" s="99"/>
      <c r="C59" s="100"/>
    </row>
    <row r="60" spans="1:3" ht="15">
      <c r="A60" s="101"/>
      <c r="B60" s="96"/>
      <c r="C60" s="102"/>
    </row>
    <row r="61" spans="1:3" ht="15">
      <c r="A61" s="103"/>
      <c r="B61" s="93"/>
      <c r="C61" s="104"/>
    </row>
    <row r="62" spans="1:3" ht="15">
      <c r="A62" s="105"/>
      <c r="B62" s="87"/>
      <c r="C62" s="106"/>
    </row>
    <row r="63" spans="1:3" ht="15">
      <c r="A63" s="105"/>
      <c r="B63" s="87"/>
      <c r="C63" s="106"/>
    </row>
    <row r="64" spans="1:3" ht="15">
      <c r="A64" s="105"/>
      <c r="B64" s="87"/>
      <c r="C64" s="106"/>
    </row>
    <row r="65" spans="1:3" ht="15">
      <c r="A65" s="105"/>
      <c r="B65" s="87"/>
      <c r="C65" s="106"/>
    </row>
    <row r="66" spans="1:3" ht="15">
      <c r="A66" s="105"/>
      <c r="B66" s="87"/>
      <c r="C66" s="106"/>
    </row>
    <row r="67" spans="1:3" ht="15">
      <c r="A67" s="105"/>
      <c r="B67" s="87"/>
      <c r="C67" s="106"/>
    </row>
    <row r="68" spans="1:3" ht="15">
      <c r="A68" s="105"/>
      <c r="B68" s="87"/>
      <c r="C68" s="106"/>
    </row>
    <row r="69" spans="1:3" ht="15">
      <c r="A69" s="107"/>
      <c r="B69" s="108"/>
      <c r="C69" s="109"/>
    </row>
    <row r="70" spans="1:3" ht="15.75">
      <c r="A70" s="110"/>
      <c r="B70" s="111"/>
      <c r="C70" s="112"/>
    </row>
  </sheetData>
  <sheetProtection selectLockedCells="1" selectUnlockedCells="1"/>
  <printOptions/>
  <pageMargins left="0.7" right="0.7" top="0.75" bottom="0.75" header="0.75" footer="0.7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Ferrara Nicola</dc:creator>
  <cp:keywords/>
  <dc:description/>
  <cp:lastModifiedBy>Scatigna Giovanni</cp:lastModifiedBy>
  <cp:lastPrinted>2019-11-21T12:24:28Z</cp:lastPrinted>
  <dcterms:created xsi:type="dcterms:W3CDTF">2018-03-12T10:14:35Z</dcterms:created>
  <dcterms:modified xsi:type="dcterms:W3CDTF">2020-05-22T07:36:17Z</dcterms:modified>
  <cp:category/>
  <cp:version/>
  <cp:contentType/>
  <cp:contentStatus/>
  <cp:revision>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